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ILMCI\Sistem Aplikasi\KPK\"/>
    </mc:Choice>
  </mc:AlternateContent>
  <xr:revisionPtr revIDLastSave="0" documentId="13_ncr:1_{15C9097B-6FC6-4262-AE72-39B8984654CA}" xr6:coauthVersionLast="47" xr6:coauthVersionMax="47" xr10:uidLastSave="{00000000-0000-0000-0000-000000000000}"/>
  <bookViews>
    <workbookView xWindow="-120" yWindow="-120" windowWidth="29040" windowHeight="15720" tabRatio="726" firstSheet="1" activeTab="1" xr2:uid="{00000000-000D-0000-FFFF-FFFF00000000}"/>
  </bookViews>
  <sheets>
    <sheet name="SUMMARY" sheetId="13" r:id="rId1"/>
    <sheet name="INDIKATOR"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2" l="1"/>
  <c r="H36" i="12" s="1"/>
  <c r="I36" i="12" s="1"/>
  <c r="G37" i="12"/>
  <c r="H37" i="12" s="1"/>
  <c r="I37" i="12" s="1"/>
  <c r="G38" i="12"/>
  <c r="H38" i="12"/>
  <c r="I38" i="12" s="1"/>
  <c r="G39" i="12"/>
  <c r="H39" i="12" s="1"/>
  <c r="I39" i="12" s="1"/>
  <c r="G41" i="12"/>
  <c r="H41" i="12" s="1"/>
  <c r="I41" i="12" s="1"/>
  <c r="G42" i="12"/>
  <c r="H42" i="12" s="1"/>
  <c r="I42" i="12" s="1"/>
  <c r="G43" i="12"/>
  <c r="H43" i="12" s="1"/>
  <c r="I43" i="12" s="1"/>
  <c r="G28" i="12"/>
  <c r="H28" i="12" s="1"/>
  <c r="I28" i="12" s="1"/>
  <c r="G30" i="12"/>
  <c r="H30" i="12" s="1"/>
  <c r="I30" i="12" s="1"/>
  <c r="G32" i="12"/>
  <c r="H32" i="12" s="1"/>
  <c r="I32" i="12" s="1"/>
  <c r="G34" i="12"/>
  <c r="H34" i="12" s="1"/>
  <c r="I34" i="12" s="1"/>
  <c r="G5" i="12"/>
  <c r="H5" i="12" s="1"/>
  <c r="I5" i="12" s="1"/>
  <c r="C6" i="13" s="1"/>
  <c r="G47" i="12"/>
  <c r="H47" i="12" s="1"/>
  <c r="I47" i="12" s="1"/>
  <c r="G45" i="12"/>
  <c r="H45" i="12" s="1"/>
  <c r="I45" i="12" s="1"/>
  <c r="G26" i="12"/>
  <c r="H26" i="12" s="1"/>
  <c r="I26" i="12" s="1"/>
  <c r="G24" i="12"/>
  <c r="H24" i="12" s="1"/>
  <c r="I24" i="12" s="1"/>
  <c r="G22" i="12"/>
  <c r="H22" i="12" s="1"/>
  <c r="I22" i="12" s="1"/>
  <c r="G20" i="12"/>
  <c r="H20" i="12" s="1"/>
  <c r="I20" i="12" s="1"/>
  <c r="G18" i="12"/>
  <c r="H18" i="12" s="1"/>
  <c r="I18" i="12" s="1"/>
  <c r="G8" i="12"/>
  <c r="H8" i="12" s="1"/>
  <c r="I8" i="12" s="1"/>
  <c r="G10" i="12"/>
  <c r="H10" i="12" s="1"/>
  <c r="I10" i="12" s="1"/>
  <c r="G12" i="12"/>
  <c r="H12" i="12" s="1"/>
  <c r="I12" i="12" s="1"/>
  <c r="G14" i="12"/>
  <c r="H14" i="12" s="1"/>
  <c r="I14" i="12" s="1"/>
  <c r="G16" i="12"/>
  <c r="H16" i="12" s="1"/>
  <c r="I16" i="12" s="1"/>
  <c r="J5" i="12"/>
  <c r="J49" i="12"/>
  <c r="C8" i="13" l="1"/>
  <c r="C10" i="13"/>
  <c r="C9" i="13"/>
  <c r="C11" i="13"/>
  <c r="C7" i="13"/>
  <c r="I49" i="12"/>
  <c r="C1" i="12" s="1"/>
  <c r="C12" i="13" l="1"/>
</calcChain>
</file>

<file path=xl/sharedStrings.xml><?xml version="1.0" encoding="utf-8"?>
<sst xmlns="http://schemas.openxmlformats.org/spreadsheetml/2006/main" count="203" uniqueCount="196">
  <si>
    <t>NO</t>
  </si>
  <si>
    <t>KOMPONEN</t>
  </si>
  <si>
    <t>NILAI CAPAIAN</t>
  </si>
  <si>
    <t>NILAI MAKSIMAL</t>
  </si>
  <si>
    <t>Tata Kelola Pemerintahan Daerah</t>
  </si>
  <si>
    <t>Peningkatan Kualitas Pengawasan</t>
  </si>
  <si>
    <t>Peningkatan Kualitas Pelayanan Publik</t>
  </si>
  <si>
    <t>Peningkatan Budaya Kerja Antikorupsi</t>
  </si>
  <si>
    <t>Peningkatan Peran Serta Masyarakat</t>
  </si>
  <si>
    <t>Kearifan Lokal</t>
  </si>
  <si>
    <t xml:space="preserve">TOTAL NILAI = </t>
  </si>
  <si>
    <t>INDIKATOR</t>
  </si>
  <si>
    <t>DESKRIPSI INDIKATOR</t>
  </si>
  <si>
    <t>BOBOT</t>
  </si>
  <si>
    <t>NILAI
LEVEL</t>
  </si>
  <si>
    <t>NILAI INDIKATOR</t>
  </si>
  <si>
    <t>NILAI KOMPONEN</t>
  </si>
  <si>
    <t>NORMA PENILAIAN</t>
  </si>
  <si>
    <t>CATATAN</t>
  </si>
  <si>
    <t>KETERANGAN</t>
  </si>
  <si>
    <t>Capaian MCP &lt; 95
(20% x Pencapaian MCP)</t>
  </si>
  <si>
    <t>Capaian MCP ≥ 95
(20% x 100)</t>
  </si>
  <si>
    <t>Level 1</t>
  </si>
  <si>
    <t>Level 2</t>
  </si>
  <si>
    <t>Level 3</t>
  </si>
  <si>
    <t>Level 4</t>
  </si>
  <si>
    <t>Level 5</t>
  </si>
  <si>
    <t>I</t>
  </si>
  <si>
    <t>Penguatan Tata Laksana</t>
  </si>
  <si>
    <t>I.1</t>
  </si>
  <si>
    <r>
      <t xml:space="preserve">Skor </t>
    </r>
    <r>
      <rPr>
        <i/>
        <sz val="14"/>
        <color theme="1"/>
        <rFont val="Calibri"/>
        <family val="2"/>
        <scheme val="minor"/>
      </rPr>
      <t xml:space="preserve">Monitoring Center For Prevention </t>
    </r>
    <r>
      <rPr>
        <sz val="14"/>
        <color theme="1"/>
        <rFont val="Calibri"/>
        <family val="2"/>
        <scheme val="minor"/>
      </rPr>
      <t>(MCP)</t>
    </r>
  </si>
  <si>
    <t>Pencapaian Kinerja program pencegahan korupsi melalui perbaikan tata kelola pemerintahan di tahun berjalan oleh Pemerintah Kab/Kota didasarkan pada skor Monitoring Center for Prevention (MCP)</t>
  </si>
  <si>
    <t>Skor MCP diatas 95</t>
  </si>
  <si>
    <t>20% x (nilai MCP)</t>
  </si>
  <si>
    <t>v</t>
  </si>
  <si>
    <t>LV 1 (0,6)</t>
  </si>
  <si>
    <t>LV 2 (0,7)</t>
  </si>
  <si>
    <t>LV 3 (0,8)</t>
  </si>
  <si>
    <t>LV 4 (0,9)</t>
  </si>
  <si>
    <t>LV 5 (1,0)</t>
  </si>
  <si>
    <t>II</t>
  </si>
  <si>
    <t>Penguatan Kualitas Pengawasan</t>
  </si>
  <si>
    <t>II.1</t>
  </si>
  <si>
    <t>Optimalisasi Pengawasan Internal Terhadap Fungsi Organisasi Perangkat Daerah (OPD)</t>
  </si>
  <si>
    <t>Perumusan kebijakan teknis dan pelaksanaan pengawasan oleh Inspektorat serta pemenuhan tindak lanjut hasil pengawasan</t>
  </si>
  <si>
    <t xml:space="preserve">- Terdapat Peraturan Bupati/Walikota mengenai Pedoman Internal Audit
- Peraturan Bupati/Walikota tersebut telah dipublikasi di website Pemerintah Kab/Kota
</t>
  </si>
  <si>
    <r>
      <t>- Inspektorat telah menyusun PKPT (Program Kerja Pengawasan Tahunan) berdasarkan dasar pengawasan</t>
    </r>
    <r>
      <rPr>
        <strike/>
        <vertAlign val="superscript"/>
        <sz val="11"/>
        <color rgb="FF000000"/>
        <rFont val="Calibri"/>
        <family val="2"/>
        <scheme val="minor"/>
      </rPr>
      <t xml:space="preserve">
</t>
    </r>
    <r>
      <rPr>
        <sz val="11"/>
        <color rgb="FF000000"/>
        <rFont val="Calibri"/>
        <family val="2"/>
        <scheme val="minor"/>
      </rPr>
      <t>- Inspektur telah menetapkan Tim Pelaksana Pengawasan</t>
    </r>
  </si>
  <si>
    <t>- Inspektorat telah melaksanakan kegiatan penjaminan kualitasi (LHP) terhadap Organisasi Perangkat Daerah
- Inspketorat telah melaksanakan kegiatan atau fungsi konsulitasi, yaitu asistensi/fasilitasi/pelatihan/bimbingan teknis (Surat tugas/Nota Dinas/Laporan Kegiatan dan Dokumentasi)</t>
  </si>
  <si>
    <t xml:space="preserve">-Laporan Hasil Pemeriksaan (LHP) disampaikan kepada Bupati/Walikota/OPD terkait
</t>
  </si>
  <si>
    <t>-OPD telah menindaklanjuti dan menyelesaikan hasil pengawasan sesuai dengan jangka waktu yang telah ditetapkan
- OPD telah melakukan upaya penyelesaian terhadap hasil audit yang tidak dapat diselesaikan sesuai jangka waktu yang ditetapkan (Surat/Nota Dinas, dll)</t>
  </si>
  <si>
    <t>II.2</t>
  </si>
  <si>
    <r>
      <t xml:space="preserve">Pemberdayaan </t>
    </r>
    <r>
      <rPr>
        <i/>
        <sz val="14"/>
        <color theme="1"/>
        <rFont val="Calibri"/>
        <family val="2"/>
        <scheme val="minor"/>
      </rPr>
      <t>Whistleblowing System</t>
    </r>
    <r>
      <rPr>
        <sz val="14"/>
        <color theme="1"/>
        <rFont val="Calibri"/>
        <family val="2"/>
        <scheme val="minor"/>
      </rPr>
      <t xml:space="preserve"> (WBS)</t>
    </r>
  </si>
  <si>
    <r>
      <t xml:space="preserve">Terdapat regulasi, mekanisme, dan saluran </t>
    </r>
    <r>
      <rPr>
        <i/>
        <sz val="14"/>
        <color theme="1"/>
        <rFont val="Calibri"/>
        <family val="2"/>
        <scheme val="minor"/>
      </rPr>
      <t>Whistleblowing System</t>
    </r>
    <r>
      <rPr>
        <sz val="14"/>
        <color theme="1"/>
        <rFont val="Calibri"/>
        <family val="2"/>
        <scheme val="minor"/>
      </rPr>
      <t>/pengaduan masyarakat yang telah disosialisasikan dan dipublikasikan kepada masyarakat.</t>
    </r>
  </si>
  <si>
    <t>- Terdapat regulasi terkait WBS yang diterbitkan oleh Walikota/Bupati
'- Telah dipublikasi di website Pemerintah Kab/Kota</t>
  </si>
  <si>
    <t>-SOP WBS minimal memuat saluran, metode tindak lanjut per saluran, kriteria, waktu proses, OPD terkait
-SK Tim Pengelola dan tindak lanjut pengaduan WBS
-Terdapat SOP WBS terintegrasi dan dimonitor oleh Inspektorat</t>
  </si>
  <si>
    <t>- Sosialisasi dan Publikasi WBS dilingkungan internal Pemerintah Kab/Kota</t>
  </si>
  <si>
    <t>- Terdapat rekapitulasi WBS Pengaduan yang minimal memuat tanggal pelaporan, nama terlapor, isi laporan, tindaklanjut dan status penanganan laporan
- Rekapitulasi dibuat sebulan sekali dan ditandatangani oleh Inspektur serta disampaikan kepada Bupati/Walikota</t>
  </si>
  <si>
    <t>- Pengaduan melalui WBS ditindaklanjuti sesuai dengan SOP</t>
  </si>
  <si>
    <t>II.3</t>
  </si>
  <si>
    <t>Penguatan Unit Pengendalian Gratifikasi (UPG)</t>
  </si>
  <si>
    <t>Terdapat Unit Pengendalian Gratifikasi (UPG) yang melakukan sosialisasi aturan gratifikasi; menerima,menganalisis, dan mengadministrasikan laporan penerimaan dan penolakan gratifikasi dari Pn/PN (Pegawai Negeri/Penyelenggara Negara); membuat rekapitulasi laporan gratifikasi secara periodik; serta melakukan monitoring dan evaluasi penerapan pengendalian gratifikasi</t>
  </si>
  <si>
    <t>- Terdapat regulasi kebijakan pengendalian gratifikasi yang diterbitkan oleh Walikota/Bupati
- Telah dipublikasi di website Pemerintah Kab/Kota</t>
  </si>
  <si>
    <t>- Terdapat rekapitulasi laporan penerimaan dan penolakan gratifikasi secara periodik berdasarkan regulasi internal Kab/Kota yang ditandatangani Unit Pelayanan Gratifikasi 
- UPG melaporkan rekapitulasi penerimaan dan penolakan Gratifikasi (jika ada) setiap 6 bulan sekali/periodik berdasarkan regulasi internal Kab/Kota kepada Bupati/Walikota dan KPK</t>
  </si>
  <si>
    <t>Telah dilakukan sosialisasi dan Publikasi terkait gratifikasi dan tata cara pelaporannya kepada internal baik secara luring/daring (ST, undangan, materi, dokumentasi, media cetak dan Laporan) pada tahun N</t>
  </si>
  <si>
    <t>Masing-masing OPD telah melakukan identifikasi risiko terhadap kemungkinan adanya penerimaan gratifikasi</t>
  </si>
  <si>
    <t xml:space="preserve"> OPD yang teridentifikasi risiko adanya penerimaan gratifikasi melakukan implementasi terhadap mitigasi risiko yang telah disusun</t>
  </si>
  <si>
    <t>II.4</t>
  </si>
  <si>
    <t>Kepatuhan Pelaporan Laporan Harta Kekayaan Penyelenggara Negara (LHKPN)</t>
  </si>
  <si>
    <t>Terdapat unit yang melakukan pengelolaan LHKPN dan regulasi yang mengatur sanksi atas ketidakpatuhan guna mendukung 100% kepatuhan pelaporan LHKPN</t>
  </si>
  <si>
    <t>- Terdapat regulasi/kebijakan terkait pelaporan LHKPN
- Regulasi LHKPN dipublikasi di website Pemerintah Kab/Kota
- Terdapat SK Tim Unit Pengelola LHKPN (UPL)</t>
  </si>
  <si>
    <t>Unit Pengelola LHKPN berperan aktif mengingatkan untuk melaporkan LHKPN</t>
  </si>
  <si>
    <t>Telah dilakukan sosialisasi terkait LHKPN di internal Pemerintah Kab/Kota</t>
  </si>
  <si>
    <t>- Tingkat Pelaporan LHKPN 100%</t>
  </si>
  <si>
    <t xml:space="preserve">- Tingkat Kepatuhan LHKPN 100%
- Pemberian sanksi kepada Wajib Lapor yang tidak patuh
</t>
  </si>
  <si>
    <t>II.5</t>
  </si>
  <si>
    <t>Sinergi Antara Aparat Pengawasan Internal Pemerintah (APIP) dengan Aparat Penegak Hukum (APH)</t>
  </si>
  <si>
    <t>Terdapat kerja sama pemerintah Kab/kota dengan Aparat Penegak Hukum (APH) dalam upaya pemberantasan korupsi dan implementasinya</t>
  </si>
  <si>
    <t xml:space="preserve">- Mou/Perjanjian Kerjasama/SK antara Pemerintah Kab/Kota dengan Kepolisian dan atau Kejaksaan yang dipublikasikan di website </t>
  </si>
  <si>
    <t>- OPD terkait memiliki rencana kerja atas MoU/Perjanjian Kerjasama</t>
  </si>
  <si>
    <t>- Terdapat kegiatan Rapat koordinasi dan atau pelaksanaan program antara Kepolisian/Kejaksaan/Pihak lain dan OPD terkait</t>
  </si>
  <si>
    <t>- Terdapat rekapitulasi hasil pemeriksaan/penindakan atas sinergi Pemerintah Kab/Kota dengan APH</t>
  </si>
  <si>
    <t>- Pemerintah Kab/Kota menindaklanjuti rekomendasi/pelimpahan pengaduan masyarakat yang terkait dengan upaya pemberantasan korupsi</t>
  </si>
  <si>
    <t>MoU Kemendagri-Polri-Kejagung</t>
  </si>
  <si>
    <t>II.6</t>
  </si>
  <si>
    <t>Tindak Lanjut Hasil Pengaduan Masyarakat</t>
  </si>
  <si>
    <r>
      <t xml:space="preserve">Terdapat </t>
    </r>
    <r>
      <rPr>
        <i/>
        <sz val="14"/>
        <color theme="1"/>
        <rFont val="Calibri"/>
        <family val="2"/>
        <scheme val="minor"/>
      </rPr>
      <t>Standard Operating Procedure</t>
    </r>
    <r>
      <rPr>
        <sz val="14"/>
        <color theme="1"/>
        <rFont val="Calibri"/>
        <family val="2"/>
        <scheme val="minor"/>
      </rPr>
      <t xml:space="preserve"> (SOP) laporan pengaduan masyarakat, publikasi dan proses tindak lanjutnya</t>
    </r>
  </si>
  <si>
    <t xml:space="preserve">- Terdapat kanal pengaduan yang dapat diakses masyarakat  secara konvensional dan digital
</t>
  </si>
  <si>
    <t>- Terdapat regulasi/SOP mengenai pengelolaan Pengaduan Masyarakat baik secara konvensional dan digital
- Terdapat SK Tim pengelola pengaduan masyarakat bagi OPD yang memiliki kanal pengaduan masyarakat</t>
  </si>
  <si>
    <t xml:space="preserve">- Telah dilakukan sosialisasi kepada masyarakat dan publikasi kanal pengaduan di website/ media tayang/ media sosial/cetak yang ditempatkan pada lokasi strategis
</t>
  </si>
  <si>
    <t>- Terdapat rekapitulasi pengaduan masyarakat yang minimal memuat materi aduan, kategori pengaduan, waktu penerimaan, status penyelesaian, hasil penanganan dan tanggapan pengadu dan disampaikan kepada Bupati/Walikota minimal 1 tahun sekali
- Publikasi jumlah pengaduan (Penerimaan dan Penyelesaian) pada website minimal 1 tahun sekali</t>
  </si>
  <si>
    <t>Pengaduan masyarakat telah ditindaklanjuti dan diselesaikan sesuai jangka waktu pada SOP/aturan berlaku</t>
  </si>
  <si>
    <t>kalau ada leveling ttg apakah masyarakat merasa aduannya di tindaklanjuti boleh?</t>
  </si>
  <si>
    <t>Bisa. Tapi saat penilaian harus dihadirkan. pertinyiinnya apakah pelapor mau datang dan dixpose</t>
  </si>
  <si>
    <t>III</t>
  </si>
  <si>
    <t>Penguatan Kualitas Pelayanan Publik</t>
  </si>
  <si>
    <t>III.1</t>
  </si>
  <si>
    <t>Digitalisasi Proses Pelayanan Publik</t>
  </si>
  <si>
    <t>Terdapat website/aplikasi pelayanan publik, Mal Pelayanan Publik dan mekanismenya, serta proses pembayaran terkoneksi dengan perbankan di lokasi pelayanan publik</t>
  </si>
  <si>
    <t>- Tersedianya Mal Pelayanan Publik / Pelayanan Terpadu Satu Pintu</t>
  </si>
  <si>
    <t xml:space="preserve">- SOP Pelayanan Publik Digital pada OPD yang memiliki fungsi pelayanan publik
- SK Tim Pengelola Website Pelayanan Publik 
</t>
  </si>
  <si>
    <r>
      <t xml:space="preserve">- Telah terpublikasi informasi dan jenis layanan di </t>
    </r>
    <r>
      <rPr>
        <i/>
        <sz val="11"/>
        <color theme="1"/>
        <rFont val="Calibri"/>
        <family val="2"/>
        <scheme val="minor"/>
      </rPr>
      <t>website</t>
    </r>
    <r>
      <rPr>
        <sz val="11"/>
        <color theme="1"/>
        <rFont val="Calibri"/>
        <family val="2"/>
        <scheme val="minor"/>
      </rPr>
      <t xml:space="preserve"> MPP atau cetak 
- Maklumat Pelayanan pada seluruh OPD yang memiliki fungsi pelayanan publik (cetak/elektronik)</t>
    </r>
  </si>
  <si>
    <t>- Pembayaran terkoneksi dengan Perbankan/Metode pembayaran Non-Tunai</t>
  </si>
  <si>
    <r>
      <t xml:space="preserve">- Masyarakat dapat mengakses layanan publik secara </t>
    </r>
    <r>
      <rPr>
        <i/>
        <sz val="11"/>
        <color theme="1"/>
        <rFont val="Calibri"/>
        <family val="2"/>
        <scheme val="minor"/>
      </rPr>
      <t>online
-</t>
    </r>
    <r>
      <rPr>
        <sz val="11"/>
        <color theme="1"/>
        <rFont val="Calibri"/>
        <family val="2"/>
        <scheme val="minor"/>
      </rPr>
      <t xml:space="preserve"> Penyelenggara Mal Pelayanan Publik melakukan evaluasi terhadap layanan yang diberikan masing-masing organisasi penyelenggara pelayanan publik/Gerai Pelayanan</t>
    </r>
  </si>
  <si>
    <t xml:space="preserve">III.2 </t>
  </si>
  <si>
    <t>Pelaksanaan Survei Kepuasan Masyarakat</t>
  </si>
  <si>
    <t>Terdapat pelaksanaan Survei Kepuasan Masyarakat (SKM) tentang kualitas pelayanan publik minimal dilakukan 1 tahun sekali dan tindak lanjutnya</t>
  </si>
  <si>
    <t>- Terdapat regulasi tentang Pedoman Pelaksanaan Survei Kepuasan Masyarakat (SKM)</t>
  </si>
  <si>
    <t>- Terdapat SK Tim Pelaksana Survey Kepuasan Masyarakat (SKM)</t>
  </si>
  <si>
    <t>- Pelaksanaan SKM secara terjadwall/periodik
- Terdapat alat survei berupa daftar pertanyaan dan kuisioner/formulir elektronik</t>
  </si>
  <si>
    <r>
      <t xml:space="preserve">- Terdapat Laporan dan Rencana Tindak Lanjut yang dipublikasikan di </t>
    </r>
    <r>
      <rPr>
        <i/>
        <sz val="11"/>
        <color theme="1"/>
        <rFont val="Calibri"/>
        <family val="2"/>
        <scheme val="minor"/>
      </rPr>
      <t>website</t>
    </r>
  </si>
  <si>
    <r>
      <t xml:space="preserve">- Terdapat publikasi hasil Indeks SKM, minimal di ruang layanan dan </t>
    </r>
    <r>
      <rPr>
        <i/>
        <sz val="11"/>
        <color theme="1"/>
        <rFont val="Calibri"/>
        <family val="2"/>
        <scheme val="minor"/>
      </rPr>
      <t>website</t>
    </r>
    <r>
      <rPr>
        <sz val="11"/>
        <color theme="1"/>
        <rFont val="Calibri"/>
        <family val="2"/>
        <scheme val="minor"/>
      </rPr>
      <t xml:space="preserve">
- Adanya tindak lanjut dari hasil SKM sebelumnya</t>
    </r>
  </si>
  <si>
    <t>III.3</t>
  </si>
  <si>
    <t>Kemudahan Masyarakat Dalam Akses Informasi dan Fasilitas Pelayanan Publik</t>
  </si>
  <si>
    <t>Masyarakat mendapatkan kemudahan akses informasi melalui media publikasi dan fasilitas pelayanan publik</t>
  </si>
  <si>
    <t>Terdapat SK Pengelola Informasi dan Data dalam bentuk digital</t>
  </si>
  <si>
    <t>Adanya informasi jenis layanan yang terpublikasi secara cetak dan digital</t>
  </si>
  <si>
    <t>-Tersedianya pelaksana pelayanan yang cakap untuk melayani masyarakat 
- OPD yang memiliki fungsi pelayanan publik menyediakan fasilitas yang dapat digunakan secara optimal (misalnya ruang laktasi, akses disabilitas, dll)</t>
  </si>
  <si>
    <t>- Tersedianya portal informasi &amp; data yang informatif, terkini dan mudah diakses</t>
  </si>
  <si>
    <t>- Pengelola informasi dan data aktif memberikan layanan informasi dan merespon permintaan informasi dari masyarakat (update informasi)</t>
  </si>
  <si>
    <t>III.4</t>
  </si>
  <si>
    <t>Ketepatan Implementasi Standar Pelayanan Minimal</t>
  </si>
  <si>
    <t>Terlaksananya Implementasi Standar Pelayanan Minimal (SPM) dan laporan pelaksanaannya</t>
  </si>
  <si>
    <t>- Terdapat regulasi mengenai rencana pencapaian Standar Pelayanan Minimal (SPM)</t>
  </si>
  <si>
    <t>- RenstraPD dan RenjaPD memuat rencana pemenuhan layanan dasar
- Adanya SK Tim yang melakukan monitoring capaian Standar Pelayanan Minimal</t>
  </si>
  <si>
    <t>- Terimplementasinya program atau rencana aksi yang mendukung pemenuhan Standar Pelayanan Minimal (SPM)</t>
  </si>
  <si>
    <r>
      <t xml:space="preserve">- Terdapat Laporan Penerapan Standar Pelayanan Minimal dan dipublikasikan di </t>
    </r>
    <r>
      <rPr>
        <i/>
        <sz val="11"/>
        <color theme="1"/>
        <rFont val="Calibri"/>
        <family val="2"/>
        <scheme val="minor"/>
      </rPr>
      <t xml:space="preserve">website </t>
    </r>
    <r>
      <rPr>
        <sz val="11"/>
        <color theme="1"/>
        <rFont val="Calibri"/>
        <family val="2"/>
        <scheme val="minor"/>
      </rPr>
      <t>OPD</t>
    </r>
  </si>
  <si>
    <t>- Capaian Indeks Standar Pelayanan Minimal (SPM) berdarakan target yg ditetapkan oleh Pemerintah Kab/Kota</t>
  </si>
  <si>
    <t>IV</t>
  </si>
  <si>
    <t>IV.1</t>
  </si>
  <si>
    <t>Komitmen Antikorupsi Bupati/Walikota dan Kepala Organisasi Perangkat Daerah (OPD)</t>
  </si>
  <si>
    <t>Bupati/Walikota dan seluruh Kepala OPD berkomitmen dalam upaya pemberantasan korupsi melalui pemenuhan Pakta Integritas, penerbitan regulasi antikorupsi, dan membangun zona integritas menuju Wilayah Bebas dari Korupsi (WBK) serta Wilayah Birokrasi Bersih dan Melayani (WBBM)</t>
  </si>
  <si>
    <t>-Terdapat pakta integritas Bupati/Walikota dan seluruh Kepala OPD
- Terdapat regulasi tentang Pendidikan Antikorupsi, Gratifikasi, Konflik Kepentingan dan Pengendalian Korupsi serta pembangunan Zona Integritas</t>
  </si>
  <si>
    <t>- OPD yg diusulkan menjadi WBK/WBBM menyusun rencana pembangunan zona intergritas</t>
  </si>
  <si>
    <t>- Terdapat bukti pelaksanaan rencana pembangunan Zona Integritas
- Terdapat pejabat yg melakukan Deklarasi Konflik Kepentingan berdasarkan hasil pemetaan internal Pemerintah Kab/Kota</t>
  </si>
  <si>
    <t>- Terdapat laporan pelaksanaan pembangunan Zona Integritas</t>
  </si>
  <si>
    <t>-Terdapat minimal 2 OPD yang siap dinilai dan atau lulus seleksi administrasi ZI (WBK WBBM)</t>
  </si>
  <si>
    <t>IV.2</t>
  </si>
  <si>
    <t>Internalisasi Nilai-Nilai Antikorupsi di Lingkungan Pemerintah Kab/Kota</t>
  </si>
  <si>
    <t>Terdapat media publikasi pencegahan korupsi, pelaksanaan kampanye, sosialisasi, bimbingan teknis, dan pelatihan antikorupsi serta pemberdayaan Penyuluh Antikorupsi (PAKSI)</t>
  </si>
  <si>
    <t>- Adanya media kampanye/sosialisasi antikorupsi di setiap OPD</t>
  </si>
  <si>
    <t>- Terdapat kegiatan Bimbingan Teknis/Sosialisasi/Penyuluhan terkait etika, integritas, dan antikorupsi yang dilakukan secara berkala kepada pegawai</t>
  </si>
  <si>
    <t>- Terdapat minimal 5 Penyuluh Antikorupsi dari 5 OPD</t>
  </si>
  <si>
    <t>- Terdapat rencana kerja tentang penyuluhan anti korupsi yang melibatkan penyuluh antikorupsi minimal pada satu kegiatan (internal dan eksternal Pemerintah Kab/Kota)</t>
  </si>
  <si>
    <t>- Terdapat kegiatan Bimbingan Teknis/Sosialisasi/Penyuluhan di internal dan ekternal Pemerintah Kab/Kota yang melibatkan PAKSI dari OPD sebagai narasumber</t>
  </si>
  <si>
    <t>IV.3</t>
  </si>
  <si>
    <t>Penerapan Budaya Kerja Antikorupsi di Lingkungan Pemerintah Kab/Kota</t>
  </si>
  <si>
    <t>Terdapat pelaksanaan survei kepemimpinan dan keteladanan Bupati/Walikota atau Kepala OPD, mekanisme pengawasan dan tindak lanjut pelanggaran kode etik, disiplin, tindak pidana korupsi maupun tindak pidana lainnya</t>
  </si>
  <si>
    <t>- Terdapat peraturan/panduan/pedoman mengenai kode etik/budaya kerja pegawai ASN</t>
  </si>
  <si>
    <t>- Terdapat publikasi/sosialisasi terkait kode etik/budaya kerja pegawai ASN di lingkungan Pemerintah Kab/Kota</t>
  </si>
  <si>
    <t>- Terdapat kegiatan internalisasi kode etik/budaya kerja antikorupsi/displin yang dilakukan secara terus menerus
- Terdapat alat kerja/tools untuk melakukan Pengawasan etika/budaya kerja antikorupsi dan disiplin</t>
  </si>
  <si>
    <t>- Terdapat pelaksanaan survei keteladanan dan kepemimpinan</t>
  </si>
  <si>
    <t>- Terdapat laporan hasil Survei Keteladanan dan Kepemimpinan beserta rencana tindak lanjutnya</t>
  </si>
  <si>
    <t>IV.4</t>
  </si>
  <si>
    <r>
      <t>Penerapan </t>
    </r>
    <r>
      <rPr>
        <i/>
        <sz val="14"/>
        <color rgb="FF000000"/>
        <rFont val="Calibri"/>
        <family val="2"/>
        <scheme val="minor"/>
      </rPr>
      <t>Reward</t>
    </r>
    <r>
      <rPr>
        <sz val="14"/>
        <color rgb="FF000000"/>
        <rFont val="Calibri"/>
        <family val="2"/>
        <scheme val="minor"/>
      </rPr>
      <t xml:space="preserve"> dan </t>
    </r>
    <r>
      <rPr>
        <i/>
        <sz val="14"/>
        <color rgb="FF000000"/>
        <rFont val="Calibri"/>
        <family val="2"/>
        <scheme val="minor"/>
      </rPr>
      <t xml:space="preserve"> Punishment</t>
    </r>
  </si>
  <si>
    <r>
      <t xml:space="preserve">Terdapat mekanisme </t>
    </r>
    <r>
      <rPr>
        <i/>
        <sz val="14"/>
        <color theme="1"/>
        <rFont val="Calibri"/>
        <family val="2"/>
        <scheme val="minor"/>
      </rPr>
      <t>reward</t>
    </r>
    <r>
      <rPr>
        <sz val="14"/>
        <color theme="1"/>
        <rFont val="Calibri"/>
        <family val="2"/>
        <scheme val="minor"/>
      </rPr>
      <t xml:space="preserve"> dan </t>
    </r>
    <r>
      <rPr>
        <i/>
        <sz val="14"/>
        <color theme="1"/>
        <rFont val="Calibri"/>
        <family val="2"/>
        <scheme val="minor"/>
      </rPr>
      <t>punishment</t>
    </r>
    <r>
      <rPr>
        <sz val="14"/>
        <color theme="1"/>
        <rFont val="Calibri"/>
        <family val="2"/>
        <scheme val="minor"/>
      </rPr>
      <t xml:space="preserve"> kepada pegawai serta laporan pelaksanaannya</t>
    </r>
  </si>
  <si>
    <t>- Terdapat peraturan/SOP/pedoman mengenai pemberian penghargaan bagi ASN berprestasi di Pemerintah Kab/Kota
- Terdapat peraturan/SOP/pedoman mengenai pemberian sanksi bagi ASN yang melakukan pelanggaran etika dan atau disiplin</t>
  </si>
  <si>
    <t>- Terdapat SK Tim pejabat yang berwenang untuk menindaklanjuti pemberian penghargaan bagi ASN berprestasi dan pemberian sanksi bagi ASN yang terbukti melakukan pelanggaran</t>
  </si>
  <si>
    <t>- Terdapat alat kerja/tools untuk menilai pemberian penghargaan atau mencatat pelanggaran etik</t>
  </si>
  <si>
    <t>- Terdapat rekapitulasi usulan calon penerima penghargaan bagi ASN berprestasi
-Terdapat rekapitulasi pemberian penghargaan dan sanksi pegawai</t>
  </si>
  <si>
    <t>- Terdapat pemberian penghargaan kepada ASN yang berprestasi / memiliki inovasi berdampak bagi masyarakat
- Terdapat publikasi terkait pemberian penghargaan bagi pegawai ASN</t>
  </si>
  <si>
    <t>V</t>
  </si>
  <si>
    <t>V.1</t>
  </si>
  <si>
    <t>Pemerintah Kab/Kota Mendorong Partisipasi Masyarakat  dalam Pemberantasan Korupsi</t>
  </si>
  <si>
    <t>Pemerintah Kab/Kota mendorong dan memfasilitasi masyarakat untuk berperan serta dalam pemberantasan korupsi melalui implementasi pendidikan antikorupsi, kampanye dan sosialisasi, serta terlibat aktif dalam pelaksanaannya</t>
  </si>
  <si>
    <t>- Terdapat regulasi yang mengatur tentang Penyusunan Renstra dan Renja yang melibatkan masyarakat</t>
  </si>
  <si>
    <t>- Terdapat SK Tim penyusunan Renstra dan Renja
- Terdapat SK Tim Perluasan Desa Antikorupsi
- Terdapat SK Admin JAGA.id yang meregister akun Sekolah Dasar (SD) dan Sekolah Menengah Pertama (SMP)
- Masyarakat terlibat dalam penyusunan Renstra/Renja
- 90% SD dan SMP teregister di JAGA.id</t>
  </si>
  <si>
    <t>- Pelaksanaaan sosialisasi/ bimbingan teknis/ penyuluhan kepada masyarakat terkait standar etika, integritas, tindak pidana korupsi dan media pelaporannya secara rutin
- Pemerintah Kab/Kota menyelenggarakan forum dialog dengan masyarakat minimal setiap minggu/bulan/Triwulan
- 90% SD dan SMP sudah menyampaikan Laporan Implementasi PAK ke JAGA.id
- Terbentuknya minimal 1 (satu) Percontohan Desa Antikorupsi</t>
  </si>
  <si>
    <t>- OPD yang tupoksinya berkaitan dengan aspirasi/usulan/keluhan masyarakat yang diperoleh dari forum dialog menyusun perencanaan pemenuhan tindak lanjut
- Tindaklanjut hasil SPI Pendidikan tahun N-1 disertai dengan dokumen pendukung</t>
  </si>
  <si>
    <t>-Terdapat program/inovasi yang meningkatkan kesejahteraan dan/atau peran serta masyarakat
-OPD menindaklanjuti/menyelesaikan keluhan/aspirasi masyarakat berdasarkan skala prioritas
- Implementasi PAK di 1 (satu) SD dan SMP yang sesuai dengan panduan pendidikan antikorupsi jenjang dasar (SD &amp; SMP)</t>
  </si>
  <si>
    <t>V.2</t>
  </si>
  <si>
    <t>Kesadaran Masyarakat dalam Pemberantasan Tindak Pidana Korupsi</t>
  </si>
  <si>
    <t>Terlaksananya kampanye dan sosialisasi pencegahan korupsi kepada masyarakat, survei perilaku antikorupsi untuk mengukur tingkat partisipasi masyarakat dalam pemberantasan tindak pidana korupsi dan tindak lanjut serta publikasinya</t>
  </si>
  <si>
    <t>- Terdapat SK Tim pelaksana survei perilaku</t>
  </si>
  <si>
    <t>- Terdapat rencana pelaksanaan Survei Perilaku</t>
  </si>
  <si>
    <t>- Pelaksanaan Survei Perilaku</t>
  </si>
  <si>
    <t>- Terdapat laporan hasil survei perilaku yang minimal memuat hasil, kesimpulan dan rencana tindaklanjut
- Terdapat indeks hasil survei perilaku yang dipublikasikan di website</t>
  </si>
  <si>
    <t>- Masyarakat secara aktif melakukan Sosialisasi/bimbingan teknis/seminar/talkshow/kampanye/dialog terkait pencegahan korupsi atau nilai integritas
- Laporan hasil survei perilaku memuat rencana tindaklanjut untuk meningkatkan/mempertahankan indeks hasil survei perilaku</t>
  </si>
  <si>
    <t>VI</t>
  </si>
  <si>
    <t>VI.1</t>
  </si>
  <si>
    <t>Pemerintah Kab/Kota Mendorong Kegiatan Di Daerah Berbasis Komunitas Masyarakat</t>
  </si>
  <si>
    <t>Pemberdayaan tokoh agama, tokoh adat, tokoh masyarakat, pemuda, perempuan, Lembaga Swadaya Masyarakat (LSM), organisasi kemasyarakatan dan komunitas lainnya untuk berperan serta dalam pemberantasan korupsi</t>
  </si>
  <si>
    <t>- Terdapat Regulasi/SK komunitas/kelompok masyarakat/agama/tokoh budaya/adat/pemuda/perempuan
-Terdapat Database komunitas/kelompok masyarakat/agama/tokoh budaya/adat/pemuda/perempuan</t>
  </si>
  <si>
    <t>- Terdapat dokumen perencanaan dan jadwal kegiatan pemberdayaan masyarakat</t>
  </si>
  <si>
    <t>- Terdapat implementasi pemberdayaan masyarakat</t>
  </si>
  <si>
    <t>- Terdapat Publikasi Kegiatan dan Laporan Pelaksanaan Pemberdayaan Masyarakat.</t>
  </si>
  <si>
    <t>- Pemerintah Kab/Kota melakukan monitoring dan evaluasi terhadap pelaksanaan pemberdayaan masyarakat secara berkala</t>
  </si>
  <si>
    <t>VI.2</t>
  </si>
  <si>
    <t>Pelestarian Seni dan Budaya Lokal untuk Penanaman Nilai Antikorupsi</t>
  </si>
  <si>
    <t>Terdapat pelestarian kearifan/budaya lokal untuk meningkatkan nilai integritas dan identitas nasional serta nilai-nilai luhur bangsa</t>
  </si>
  <si>
    <t>- Terdapat regulasi terkait pelestarian seni/budaya/adat lokal dan penggunaan atribut/pakaian daerah yang dipublikasi di website</t>
  </si>
  <si>
    <t>- Terdapat dokumen perencanaan dan jadwal kegiatan seni/budaya/adat lokal
- Adanya dukungan anggaran, operasional dan sarana prasarana untuk menyelenggarakan festival/sosialisasi/pelatihan/kompetisi/kaderisasi/workshop untuk melestarikan seni dan budaya lokal</t>
  </si>
  <si>
    <t>- Adanya pelaksanaan festival/sosilasasi/pelatihan/kompetisi/kaderisasi/workshop</t>
  </si>
  <si>
    <r>
      <t xml:space="preserve">- Terdapat publikasi rutin yang dilengkapi narasi antikorupsi atau niai integritas pada kegiatan seni/budaya lokal/festival pada </t>
    </r>
    <r>
      <rPr>
        <i/>
        <sz val="11"/>
        <color theme="1"/>
        <rFont val="Calibri"/>
        <family val="2"/>
        <scheme val="minor"/>
      </rPr>
      <t>website</t>
    </r>
    <r>
      <rPr>
        <sz val="11"/>
        <color theme="1"/>
        <rFont val="Calibri"/>
        <family val="2"/>
        <scheme val="minor"/>
      </rPr>
      <t xml:space="preserve">/media sosial/media cetak/online </t>
    </r>
  </si>
  <si>
    <t>- Pemerintah Kab/Kota melakukan monitoring dan evaluasi terhadap pelaksanaan kegiatan seni/budaya/adat lokal.</t>
  </si>
  <si>
    <t>NILAI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</si>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</sst>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Calibri"/>
      <family val="2"/>
      <scheme val="minor"/>
    </font>
    <font>
      <i/>
      <sz val="11"/>
      <color theme="1"/>
      <name val="Calibri"/>
      <family val="2"/>
      <scheme val="minor"/>
    </font>
    <font>
      <sz val="8"/>
      <name val="Calibri"/>
      <family val="2"/>
      <scheme val="minor"/>
    </font>
    <font>
      <sz val="11"/>
      <color rgb="FF000000"/>
      <name val="Calibri"/>
      <family val="2"/>
      <scheme val="minor"/>
    </font>
    <font>
      <sz val="14"/>
      <color theme="1"/>
      <name val="Calibri"/>
      <family val="2"/>
      <scheme val="minor"/>
    </font>
    <font>
      <i/>
      <sz val="14"/>
      <color theme="1"/>
      <name val="Calibri"/>
      <family val="2"/>
      <scheme val="minor"/>
    </font>
    <font>
      <sz val="14"/>
      <color theme="1"/>
      <name val="Calibri Light"/>
      <family val="2"/>
      <scheme val="major"/>
    </font>
    <font>
      <b/>
      <sz val="14"/>
      <color theme="1"/>
      <name val="Calibri"/>
      <family val="2"/>
      <scheme val="minor"/>
    </font>
    <font>
      <sz val="14"/>
      <color rgb="FF000000"/>
      <name val="Calibri"/>
      <family val="2"/>
      <scheme val="minor"/>
    </font>
    <font>
      <i/>
      <sz val="14"/>
      <color rgb="FF000000"/>
      <name val="Calibri"/>
      <family val="2"/>
      <scheme val="minor"/>
    </font>
    <font>
      <sz val="14"/>
      <name val="Calibri"/>
      <family val="2"/>
      <scheme val="minor"/>
    </font>
    <font>
      <b/>
      <sz val="20"/>
      <color theme="1"/>
      <name val="Calibri"/>
      <family val="2"/>
      <scheme val="minor"/>
    </font>
    <font>
      <b/>
      <sz val="18"/>
      <color theme="1"/>
      <name val="Calibri"/>
      <family val="2"/>
      <scheme val="minor"/>
    </font>
    <font>
      <strike/>
      <vertAlign val="superscript"/>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2" fillId="0" borderId="0" applyFont="0" applyFill="0" applyBorder="0" applyAlignment="0" applyProtection="0"/>
  </cellStyleXfs>
  <cellXfs count="169">
    <xf numFmtId="0" fontId="0" fillId="0" borderId="0" xfId="0"/>
    <xf numFmtId="0" fontId="0" fillId="0" borderId="0" xfId="0" applyAlignment="1">
      <alignment vertical="top"/>
    </xf>
    <xf numFmtId="0" fontId="0" fillId="0" borderId="3" xfId="0" applyBorder="1"/>
    <xf numFmtId="0" fontId="0" fillId="3" borderId="3" xfId="0" applyFill="1" applyBorder="1"/>
    <xf numFmtId="0" fontId="0" fillId="3" borderId="3" xfId="0" applyFill="1" applyBorder="1" applyAlignment="1">
      <alignment horizontal="center"/>
    </xf>
    <xf numFmtId="0" fontId="0" fillId="0" borderId="3" xfId="0"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wrapText="1"/>
    </xf>
    <xf numFmtId="0" fontId="3" fillId="0" borderId="3" xfId="0" applyFont="1" applyBorder="1" applyAlignment="1">
      <alignment vertical="center"/>
    </xf>
    <xf numFmtId="0" fontId="0" fillId="0" borderId="4" xfId="0" applyBorder="1"/>
    <xf numFmtId="0" fontId="0" fillId="0" borderId="0" xfId="0" applyAlignment="1">
      <alignment vertical="center" wrapText="1"/>
    </xf>
    <xf numFmtId="0" fontId="0" fillId="0" borderId="1" xfId="0" applyBorder="1" applyAlignment="1">
      <alignment vertical="center"/>
    </xf>
    <xf numFmtId="0" fontId="3" fillId="0" borderId="1" xfId="0" applyFont="1" applyBorder="1" applyAlignment="1">
      <alignment vertical="center"/>
    </xf>
    <xf numFmtId="0" fontId="0" fillId="0" borderId="1" xfId="0" applyBorder="1" applyAlignment="1">
      <alignment vertical="center"/>
      <extLst>
        <ext xmlns:xfpb="http://schemas.microsoft.com/office/spreadsheetml/2022/featurepropertybag" uri="{C7286773-470A-42A8-94C5-96B5CB345126}">
          <xfpb:xfComplement i="0"/>
        </ext>
      </extLst>
    </xf>
    <xf numFmtId="0" fontId="5" fillId="0" borderId="5" xfId="0" quotePrefix="1" applyFont="1" applyBorder="1" applyAlignment="1">
      <alignment vertical="top" wrapText="1"/>
    </xf>
    <xf numFmtId="0" fontId="0" fillId="0" borderId="8"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2" borderId="7" xfId="0" applyFont="1" applyFill="1" applyBorder="1" applyAlignment="1">
      <alignment vertical="center"/>
    </xf>
    <xf numFmtId="0" fontId="6" fillId="0" borderId="3" xfId="0" applyFont="1" applyBorder="1" applyAlignment="1">
      <alignment horizontal="left" vertical="top"/>
    </xf>
    <xf numFmtId="0" fontId="6" fillId="0" borderId="3" xfId="0" applyFont="1" applyBorder="1" applyAlignment="1">
      <alignment horizontal="center" vertical="top"/>
    </xf>
    <xf numFmtId="0" fontId="6" fillId="0" borderId="1" xfId="0" applyFont="1" applyBorder="1" applyAlignment="1">
      <alignment horizontal="center" vertical="top"/>
    </xf>
    <xf numFmtId="0" fontId="6" fillId="0" borderId="1" xfId="0" applyFont="1" applyBorder="1" applyAlignment="1">
      <alignment horizontal="left" vertical="top"/>
    </xf>
    <xf numFmtId="0" fontId="9" fillId="0" borderId="1" xfId="0" applyFont="1" applyBorder="1" applyAlignment="1">
      <alignment horizontal="left" vertical="top"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lignment horizontal="center" vertical="center"/>
    </xf>
    <xf numFmtId="0" fontId="6" fillId="0" borderId="0" xfId="0" applyFont="1" applyAlignment="1">
      <alignment wrapText="1"/>
    </xf>
    <xf numFmtId="0" fontId="6" fillId="0" borderId="0" xfId="0" applyFont="1"/>
    <xf numFmtId="0" fontId="9" fillId="2" borderId="3" xfId="0" applyFont="1" applyFill="1" applyBorder="1" applyAlignment="1">
      <alignment horizontal="center" vertical="top"/>
    </xf>
    <xf numFmtId="0" fontId="6" fillId="0" borderId="4" xfId="0" applyFont="1" applyBorder="1" applyAlignment="1">
      <alignment horizontal="left" vertical="top"/>
    </xf>
    <xf numFmtId="0" fontId="6" fillId="0" borderId="4" xfId="0" applyFont="1" applyBorder="1" applyAlignment="1">
      <alignment vertical="top" wrapText="1"/>
    </xf>
    <xf numFmtId="0" fontId="9" fillId="2" borderId="7" xfId="0" applyFont="1" applyFill="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vertical="center"/>
    </xf>
    <xf numFmtId="0" fontId="9" fillId="0" borderId="4" xfId="0" applyFont="1" applyBorder="1" applyAlignment="1">
      <alignment horizontal="center"/>
    </xf>
    <xf numFmtId="0" fontId="9" fillId="0" borderId="0" xfId="0" applyFont="1" applyAlignment="1">
      <alignment horizontal="center"/>
    </xf>
    <xf numFmtId="0" fontId="6" fillId="0" borderId="3" xfId="0" applyFont="1" applyBorder="1" applyAlignment="1">
      <alignment vertical="top" wrapText="1"/>
    </xf>
    <xf numFmtId="0" fontId="5" fillId="0" borderId="1" xfId="0" quotePrefix="1" applyFont="1" applyBorder="1" applyAlignment="1">
      <alignment vertical="top" wrapText="1"/>
    </xf>
    <xf numFmtId="0" fontId="5" fillId="0" borderId="1" xfId="0" applyFont="1" applyBorder="1" applyAlignment="1">
      <alignment vertical="top" wrapText="1"/>
    </xf>
    <xf numFmtId="0" fontId="0" fillId="0" borderId="1" xfId="0" quotePrefix="1" applyBorder="1" applyAlignment="1">
      <alignment horizontal="left" vertical="top" wrapText="1"/>
    </xf>
    <xf numFmtId="0" fontId="0" fillId="0" borderId="1" xfId="0" quotePrefix="1" applyBorder="1" applyAlignment="1">
      <alignment vertical="top" wrapText="1"/>
    </xf>
    <xf numFmtId="0" fontId="0" fillId="0" borderId="11" xfId="0" quotePrefix="1" applyBorder="1" applyAlignment="1">
      <alignment vertical="top" wrapText="1"/>
    </xf>
    <xf numFmtId="0" fontId="0" fillId="0" borderId="10" xfId="0" quotePrefix="1" applyBorder="1" applyAlignment="1">
      <alignment horizontal="left" vertical="top" wrapText="1"/>
    </xf>
    <xf numFmtId="0" fontId="6" fillId="2" borderId="7" xfId="0" applyFont="1" applyFill="1" applyBorder="1" applyAlignment="1">
      <alignment vertical="center" wrapText="1"/>
    </xf>
    <xf numFmtId="0" fontId="6" fillId="0" borderId="4" xfId="0" applyFont="1" applyBorder="1" applyAlignment="1">
      <alignment horizontal="left" vertical="top" wrapText="1"/>
    </xf>
    <xf numFmtId="0" fontId="10" fillId="0" borderId="1" xfId="0" applyFont="1" applyBorder="1" applyAlignment="1">
      <alignment horizontal="left" vertical="top" wrapText="1"/>
    </xf>
    <xf numFmtId="0" fontId="8" fillId="0" borderId="3" xfId="0" applyFont="1" applyBorder="1" applyAlignment="1">
      <alignment vertical="top" wrapText="1"/>
    </xf>
    <xf numFmtId="0" fontId="6" fillId="0" borderId="1" xfId="0" applyFont="1" applyBorder="1" applyAlignment="1">
      <alignment vertical="top" wrapText="1"/>
    </xf>
    <xf numFmtId="0" fontId="6" fillId="2" borderId="7" xfId="0" applyFont="1" applyFill="1" applyBorder="1" applyAlignment="1">
      <alignment vertical="top"/>
    </xf>
    <xf numFmtId="0" fontId="6" fillId="0" borderId="0" xfId="0" applyFont="1" applyAlignment="1">
      <alignment vertical="top"/>
    </xf>
    <xf numFmtId="0" fontId="0" fillId="4" borderId="0" xfId="0" applyFill="1"/>
    <xf numFmtId="0" fontId="0" fillId="0" borderId="13" xfId="0" applyBorder="1" applyAlignment="1">
      <alignment vertical="center"/>
      <extLst>
        <ext xmlns:xfpb="http://schemas.microsoft.com/office/spreadsheetml/2022/featurepropertybag" uri="{C7286773-470A-42A8-94C5-96B5CB345126}">
          <xfpb:xfComplement i="0"/>
        </ext>
      </extLst>
    </xf>
    <xf numFmtId="0" fontId="9" fillId="2" borderId="7" xfId="0" applyFont="1" applyFill="1" applyBorder="1" applyAlignment="1">
      <alignment vertical="center"/>
    </xf>
    <xf numFmtId="0" fontId="6" fillId="0" borderId="2" xfId="0" applyFont="1" applyBorder="1" applyAlignment="1">
      <alignment horizontal="center" vertical="top" wrapText="1"/>
    </xf>
    <xf numFmtId="0" fontId="6" fillId="0" borderId="14" xfId="0" applyFont="1" applyBorder="1" applyAlignment="1">
      <alignment horizontal="center" vertical="top" wrapText="1"/>
    </xf>
    <xf numFmtId="0" fontId="0" fillId="0" borderId="1" xfId="0" applyBorder="1"/>
    <xf numFmtId="0" fontId="12" fillId="0" borderId="3" xfId="0" applyFont="1" applyBorder="1" applyAlignment="1">
      <alignment horizontal="center"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9" fillId="0" borderId="15" xfId="0" applyFont="1" applyBorder="1" applyAlignment="1">
      <alignment horizontal="center" vertical="top" wrapText="1"/>
    </xf>
    <xf numFmtId="0" fontId="9" fillId="0" borderId="3" xfId="0" applyFont="1" applyBorder="1" applyAlignment="1">
      <alignment horizontal="center" vertical="top"/>
    </xf>
    <xf numFmtId="0" fontId="9" fillId="0" borderId="1" xfId="0" applyFont="1" applyBorder="1" applyAlignment="1">
      <alignment horizontal="center" vertical="top"/>
    </xf>
    <xf numFmtId="0" fontId="9" fillId="2" borderId="7" xfId="0" applyFont="1" applyFill="1" applyBorder="1" applyAlignment="1">
      <alignment vertical="top"/>
    </xf>
    <xf numFmtId="0" fontId="9" fillId="0" borderId="0" xfId="0" applyFont="1" applyAlignment="1">
      <alignment horizontal="center" vertical="top"/>
    </xf>
    <xf numFmtId="0" fontId="9" fillId="0" borderId="16" xfId="0" applyFont="1" applyBorder="1" applyAlignment="1">
      <alignment horizontal="left" vertical="top" wrapText="1"/>
    </xf>
    <xf numFmtId="0" fontId="9" fillId="2" borderId="7" xfId="0" applyFont="1" applyFill="1" applyBorder="1" applyAlignment="1">
      <alignment horizontal="left" vertical="top"/>
    </xf>
    <xf numFmtId="0" fontId="9" fillId="0" borderId="0" xfId="0" applyFont="1" applyAlignment="1">
      <alignment horizontal="left" vertical="top" wrapText="1"/>
    </xf>
    <xf numFmtId="0" fontId="1" fillId="5" borderId="3" xfId="0" applyFont="1" applyFill="1" applyBorder="1" applyAlignment="1">
      <alignment vertical="center" wrapText="1"/>
      <extLst>
        <ext xmlns:xfpb="http://schemas.microsoft.com/office/spreadsheetml/2022/featurepropertybag" uri="{C7286773-470A-42A8-94C5-96B5CB345126}">
          <xfpb:xfComplement i="0"/>
        </ext>
      </extLst>
    </xf>
    <xf numFmtId="0" fontId="1" fillId="5" borderId="3" xfId="0" applyFont="1" applyFill="1" applyBorder="1" applyAlignment="1">
      <alignment vertical="center"/>
      <extLst>
        <ext xmlns:xfpb="http://schemas.microsoft.com/office/spreadsheetml/2022/featurepropertybag" uri="{C7286773-470A-42A8-94C5-96B5CB345126}">
          <xfpb:xfComplement i="0"/>
        </ext>
      </extLst>
    </xf>
    <xf numFmtId="0" fontId="0" fillId="2" borderId="7" xfId="0" applyFill="1" applyBorder="1"/>
    <xf numFmtId="0" fontId="0" fillId="2" borderId="7" xfId="0" applyFill="1" applyBorder="1" applyAlignment="1">
      <alignment horizontal="center"/>
    </xf>
    <xf numFmtId="0" fontId="0" fillId="5" borderId="3" xfId="0" applyFill="1" applyBorder="1" applyAlignment="1">
      <alignment vertical="center"/>
      <extLst>
        <ext xmlns:xfpb="http://schemas.microsoft.com/office/spreadsheetml/2022/featurepropertybag" uri="{C7286773-470A-42A8-94C5-96B5CB345126}">
          <xfpb:xfComplement i="0"/>
        </ext>
      </extLst>
    </xf>
    <xf numFmtId="0" fontId="6" fillId="5" borderId="3" xfId="0" applyFont="1" applyFill="1" applyBorder="1"/>
    <xf numFmtId="0" fontId="6" fillId="5" borderId="3" xfId="0" applyFont="1" applyFill="1" applyBorder="1" applyAlignment="1">
      <alignment wrapText="1"/>
    </xf>
    <xf numFmtId="0" fontId="6" fillId="5" borderId="3" xfId="0" applyFont="1" applyFill="1" applyBorder="1" applyAlignment="1">
      <alignment vertical="top"/>
    </xf>
    <xf numFmtId="0" fontId="6" fillId="5" borderId="3" xfId="0" applyFont="1" applyFill="1" applyBorder="1" applyAlignment="1">
      <alignment horizontal="center" vertical="center"/>
    </xf>
    <xf numFmtId="0" fontId="6" fillId="5" borderId="3" xfId="0" applyFont="1" applyFill="1" applyBorder="1" applyAlignment="1">
      <alignment vertical="top" wrapText="1"/>
    </xf>
    <xf numFmtId="0" fontId="0" fillId="5" borderId="1" xfId="0" applyFill="1" applyBorder="1" applyAlignment="1">
      <alignment vertical="center"/>
      <extLst>
        <ext xmlns:xfpb="http://schemas.microsoft.com/office/spreadsheetml/2022/featurepropertybag" uri="{C7286773-470A-42A8-94C5-96B5CB345126}">
          <xfpb:xfComplement i="0"/>
        </ext>
      </extLst>
    </xf>
    <xf numFmtId="0" fontId="9" fillId="0" borderId="0" xfId="0" applyFont="1"/>
    <xf numFmtId="0" fontId="9" fillId="5" borderId="3" xfId="0" applyFont="1" applyFill="1" applyBorder="1" applyAlignment="1">
      <alignment horizontal="left" vertical="top" wrapText="1"/>
    </xf>
    <xf numFmtId="0" fontId="9" fillId="5" borderId="3" xfId="0" applyFont="1" applyFill="1" applyBorder="1"/>
    <xf numFmtId="0" fontId="0" fillId="5" borderId="3" xfId="0" applyFill="1" applyBorder="1">
      <extLst>
        <ext xmlns:xfpb="http://schemas.microsoft.com/office/spreadsheetml/2022/featurepropertybag" uri="{C7286773-470A-42A8-94C5-96B5CB345126}">
          <xfpb:xfComplement i="0"/>
        </ext>
      </extLst>
    </xf>
    <xf numFmtId="0" fontId="6" fillId="5" borderId="3" xfId="0" applyFont="1" applyFill="1" applyBorder="1" applyAlignment="1">
      <alignment vertical="center"/>
    </xf>
    <xf numFmtId="0" fontId="9" fillId="5" borderId="3" xfId="0" applyFont="1" applyFill="1" applyBorder="1" applyAlignment="1">
      <alignment vertical="center"/>
    </xf>
    <xf numFmtId="0" fontId="9" fillId="5" borderId="3" xfId="0" applyFont="1" applyFill="1" applyBorder="1" applyAlignment="1">
      <alignment horizontal="center" vertical="top"/>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vertical="center" wrapText="1"/>
    </xf>
    <xf numFmtId="0" fontId="9" fillId="5" borderId="3" xfId="0" applyFont="1" applyFill="1" applyBorder="1" applyAlignment="1">
      <alignment vertical="top"/>
    </xf>
    <xf numFmtId="0" fontId="9" fillId="5" borderId="3" xfId="0" applyFont="1" applyFill="1" applyBorder="1" applyAlignment="1">
      <alignment vertical="top" wrapText="1"/>
    </xf>
    <xf numFmtId="0" fontId="6" fillId="5" borderId="3" xfId="0" applyFont="1" applyFill="1" applyBorder="1" applyAlignment="1">
      <alignment horizontal="center" vertical="top" wrapText="1"/>
    </xf>
    <xf numFmtId="0" fontId="6" fillId="5" borderId="3" xfId="0" applyFont="1" applyFill="1" applyBorder="1" applyAlignment="1">
      <alignment horizontal="left" vertical="top" wrapText="1"/>
    </xf>
    <xf numFmtId="0" fontId="6" fillId="5" borderId="1" xfId="0" applyFont="1" applyFill="1" applyBorder="1" applyAlignment="1">
      <alignment horizontal="center" vertical="center"/>
    </xf>
    <xf numFmtId="0" fontId="0" fillId="5" borderId="3"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5" borderId="3" xfId="0" quotePrefix="1" applyFill="1" applyBorder="1" applyAlignment="1">
      <alignment horizontal="center" vertical="center" wrapText="1"/>
      <extLst>
        <ext xmlns:xfpb="http://schemas.microsoft.com/office/spreadsheetml/2022/featurepropertybag" uri="{C7286773-470A-42A8-94C5-96B5CB345126}">
          <xfpb:xfComplement i="0"/>
        </ext>
      </extLst>
    </xf>
    <xf numFmtId="0" fontId="13" fillId="0" borderId="3" xfId="0" applyFont="1" applyBorder="1" applyAlignment="1">
      <alignment horizontal="center"/>
    </xf>
    <xf numFmtId="0" fontId="14" fillId="0" borderId="6" xfId="0" applyFont="1" applyBorder="1" applyAlignment="1">
      <alignment horizontal="center"/>
    </xf>
    <xf numFmtId="0" fontId="14" fillId="0" borderId="12" xfId="0" applyFont="1" applyBorder="1" applyAlignment="1">
      <alignment horizontal="center"/>
    </xf>
    <xf numFmtId="0" fontId="14" fillId="0" borderId="2" xfId="0" applyFont="1" applyBorder="1" applyAlignment="1">
      <alignment horizontal="center"/>
    </xf>
    <xf numFmtId="0" fontId="0" fillId="0" borderId="3" xfId="0" applyBorder="1" applyAlignment="1">
      <alignment horizontal="center" wrapText="1"/>
    </xf>
    <xf numFmtId="0" fontId="0" fillId="0" borderId="6" xfId="0" applyBorder="1"/>
    <xf numFmtId="0" fontId="0" fillId="0" borderId="3" xfId="0" applyBorder="1" applyAlignment="1">
      <alignment horizontal="center"/>
    </xf>
    <xf numFmtId="0" fontId="0" fillId="0" borderId="5" xfId="0" applyBorder="1" applyAlignment="1">
      <alignment horizontal="left" vertical="top" wrapText="1"/>
    </xf>
    <xf numFmtId="0" fontId="0" fillId="5" borderId="6" xfId="0" applyFill="1" applyBorder="1" applyAlignment="1">
      <alignment vertical="center"/>
      <extLst>
        <ext xmlns:xfpb="http://schemas.microsoft.com/office/spreadsheetml/2022/featurepropertybag" uri="{C7286773-470A-42A8-94C5-96B5CB345126}">
          <xfpb:xfComplement i="0"/>
        </ext>
      </extLst>
    </xf>
    <xf numFmtId="0" fontId="0" fillId="5" borderId="2" xfId="0" applyFill="1" applyBorder="1" applyAlignment="1">
      <alignment vertical="center"/>
      <extLst>
        <ext xmlns:xfpb="http://schemas.microsoft.com/office/spreadsheetml/2022/featurepropertybag" uri="{C7286773-470A-42A8-94C5-96B5CB345126}">
          <xfpb:xfComplement i="0"/>
        </ext>
      </extLst>
    </xf>
    <xf numFmtId="0" fontId="0" fillId="5" borderId="7" xfId="0" applyFill="1" applyBorder="1" applyAlignment="1">
      <alignment vertical="center"/>
      <extLst>
        <ext xmlns:xfpb="http://schemas.microsoft.com/office/spreadsheetml/2022/featurepropertybag" uri="{C7286773-470A-42A8-94C5-96B5CB345126}">
          <xfpb:xfComplement i="0"/>
        </ext>
      </extLst>
    </xf>
    <xf numFmtId="0" fontId="9" fillId="5" borderId="6"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9" fillId="2" borderId="3" xfId="0" applyFont="1" applyFill="1" applyBorder="1" applyAlignment="1">
      <alignment horizontal="center" vertical="center" wrapText="1"/>
    </xf>
    <xf numFmtId="0" fontId="9" fillId="0" borderId="5" xfId="0" applyFont="1" applyBorder="1" applyAlignment="1">
      <alignment horizontal="center" vertical="center"/>
    </xf>
    <xf numFmtId="0" fontId="0" fillId="0" borderId="6" xfId="0" applyBorder="1" applyAlignment="1">
      <alignment horizontal="center" vertical="center" wrapText="1"/>
    </xf>
    <xf numFmtId="0" fontId="0" fillId="0" borderId="12" xfId="0"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2" borderId="3" xfId="0" applyFont="1" applyFill="1" applyBorder="1" applyAlignment="1">
      <alignment horizontal="center" vertical="center"/>
    </xf>
    <xf numFmtId="164" fontId="9" fillId="2" borderId="3" xfId="1" applyNumberFormat="1" applyFont="1" applyFill="1" applyBorder="1" applyAlignment="1">
      <alignment horizontal="center" vertical="center" wrapText="1"/>
    </xf>
    <xf numFmtId="0" fontId="9" fillId="2" borderId="3" xfId="0" applyFont="1" applyFill="1" applyBorder="1" applyAlignment="1">
      <alignment horizontal="center" vertical="top"/>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1" xfId="0" quotePrefix="1" applyBorder="1" applyAlignment="1">
      <alignment horizontal="left" vertical="top" wrapText="1"/>
    </xf>
    <xf numFmtId="0" fontId="0" fillId="0" borderId="5" xfId="0" applyBorder="1" applyAlignment="1">
      <alignment horizontal="left" vertical="top" wrapText="1"/>
    </xf>
    <xf numFmtId="0" fontId="6" fillId="0" borderId="3" xfId="0" applyFont="1" applyBorder="1" applyAlignment="1">
      <alignment horizontal="center" vertical="top" wrapText="1"/>
    </xf>
    <xf numFmtId="0" fontId="6" fillId="0" borderId="3" xfId="0" applyFont="1" applyBorder="1" applyAlignment="1">
      <alignment horizontal="left" vertical="top" wrapText="1"/>
    </xf>
    <xf numFmtId="0" fontId="6" fillId="0" borderId="3" xfId="0" applyFont="1" applyBorder="1" applyAlignment="1">
      <alignment horizontal="center" vertical="center"/>
    </xf>
    <xf numFmtId="0" fontId="0" fillId="0" borderId="1" xfId="0" quotePrefix="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5" xfId="0" quotePrefix="1" applyBorder="1" applyAlignment="1">
      <alignment vertical="top" wrapText="1"/>
    </xf>
    <xf numFmtId="0" fontId="0" fillId="0" borderId="5" xfId="0" applyBorder="1" applyAlignment="1">
      <alignment vertical="top"/>
    </xf>
    <xf numFmtId="0" fontId="0" fillId="0" borderId="4" xfId="0" applyBorder="1" applyAlignment="1">
      <alignment vertical="top"/>
    </xf>
    <xf numFmtId="0" fontId="6" fillId="0" borderId="1" xfId="0" applyFont="1" applyBorder="1" applyAlignment="1">
      <alignment vertical="top" wrapText="1"/>
    </xf>
    <xf numFmtId="0" fontId="6" fillId="0" borderId="5" xfId="0" applyFont="1" applyBorder="1" applyAlignment="1">
      <alignment vertical="top" wrapText="1"/>
    </xf>
    <xf numFmtId="0" fontId="6" fillId="0" borderId="4" xfId="0" applyFont="1" applyBorder="1" applyAlignment="1">
      <alignment vertical="top" wrapText="1"/>
    </xf>
    <xf numFmtId="0" fontId="9" fillId="0" borderId="3"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9" fillId="0" borderId="3" xfId="0" applyFont="1" applyBorder="1" applyAlignment="1">
      <alignment horizontal="center" vertical="top"/>
    </xf>
    <xf numFmtId="0" fontId="9" fillId="0" borderId="3"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ID" b="1"/>
              <a:t>NILAI IMPLEMENTASI</a:t>
            </a:r>
          </a:p>
          <a:p>
            <a:pPr>
              <a:defRPr/>
            </a:pPr>
            <a:r>
              <a:rPr lang="en-ID" b="1"/>
              <a:t>INDIKATOR KABUPATEN/KOTA ANTIKORUPSI</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SUMMARY!$C$5</c:f>
              <c:strCache>
                <c:ptCount val="1"/>
                <c:pt idx="0">
                  <c:v>NILAI CAPAIAN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SUMMARY!$B$6:$B$11</c:f>
              <c:strCache>
                <c:ptCount val="6"/>
                <c:pt idx="0">
                  <c:v>Tata Kelola Pemerintahan Daerah</c:v>
                </c:pt>
                <c:pt idx="1">
                  <c:v>Peningkatan Kualitas Pengawasan</c:v>
                </c:pt>
                <c:pt idx="2">
                  <c:v>Peningkatan Kualitas Pelayanan Publik</c:v>
                </c:pt>
                <c:pt idx="3">
                  <c:v>Peningkatan Budaya Kerja Antikorupsi</c:v>
                </c:pt>
                <c:pt idx="4">
                  <c:v>Peningkatan Peran Serta Masyarakat</c:v>
                </c:pt>
                <c:pt idx="5">
                  <c:v>Kearifan Lokal</c:v>
                </c:pt>
              </c:strCache>
            </c:strRef>
          </c:cat>
          <c:val>
            <c:numRef>
              <c:f>SUMMARY!$C$6:$C$11</c:f>
              <c:numCache>
                <c:formatCode>General</c:formatCode>
                <c:ptCount val="6"/>
                <c:pt idx="0">
                  <c:v>20</c:v>
                </c:pt>
                <c:pt idx="1">
                  <c:v>10</c:v>
                </c:pt>
                <c:pt idx="2">
                  <c:v>10</c:v>
                </c:pt>
                <c:pt idx="3">
                  <c:v>20</c:v>
                </c:pt>
                <c:pt idx="4">
                  <c:v>20</c:v>
                </c:pt>
                <c:pt idx="5">
                  <c:v>20</c:v>
                </c:pt>
              </c:numCache>
            </c:numRef>
          </c:val>
          <c:extLst>
            <c:ext xmlns:c16="http://schemas.microsoft.com/office/drawing/2014/chart" uri="{C3380CC4-5D6E-409C-BE32-E72D297353CC}">
              <c16:uniqueId val="{00000000-7020-4F8D-9BD8-2F5BE551CC12}"/>
            </c:ext>
          </c:extLst>
        </c:ser>
        <c:ser>
          <c:idx val="1"/>
          <c:order val="1"/>
          <c:tx>
            <c:strRef>
              <c:f>SUMMARY!$D$5</c:f>
              <c:strCache>
                <c:ptCount val="1"/>
                <c:pt idx="0">
                  <c:v>NILAI MAKSIMAL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SUMMARY!$B$6:$B$11</c:f>
              <c:strCache>
                <c:ptCount val="6"/>
                <c:pt idx="0">
                  <c:v>Tata Kelola Pemerintahan Daerah</c:v>
                </c:pt>
                <c:pt idx="1">
                  <c:v>Peningkatan Kualitas Pengawasan</c:v>
                </c:pt>
                <c:pt idx="2">
                  <c:v>Peningkatan Kualitas Pelayanan Publik</c:v>
                </c:pt>
                <c:pt idx="3">
                  <c:v>Peningkatan Budaya Kerja Antikorupsi</c:v>
                </c:pt>
                <c:pt idx="4">
                  <c:v>Peningkatan Peran Serta Masyarakat</c:v>
                </c:pt>
                <c:pt idx="5">
                  <c:v>Kearifan Lokal</c:v>
                </c:pt>
              </c:strCache>
            </c:strRef>
          </c:cat>
          <c:val>
            <c:numRef>
              <c:f>SUMMARY!$D$6:$D$11</c:f>
              <c:numCache>
                <c:formatCode>General</c:formatCode>
                <c:ptCount val="6"/>
                <c:pt idx="0">
                  <c:v>20</c:v>
                </c:pt>
                <c:pt idx="1">
                  <c:v>10</c:v>
                </c:pt>
                <c:pt idx="2">
                  <c:v>10</c:v>
                </c:pt>
                <c:pt idx="3">
                  <c:v>20</c:v>
                </c:pt>
                <c:pt idx="4">
                  <c:v>20</c:v>
                </c:pt>
                <c:pt idx="5">
                  <c:v>20</c:v>
                </c:pt>
              </c:numCache>
            </c:numRef>
          </c:val>
          <c:extLst>
            <c:ext xmlns:c16="http://schemas.microsoft.com/office/drawing/2014/chart" uri="{C3380CC4-5D6E-409C-BE32-E72D297353CC}">
              <c16:uniqueId val="{00000001-7020-4F8D-9BD8-2F5BE551CC12}"/>
            </c:ext>
          </c:extLst>
        </c:ser>
        <c:dLbls>
          <c:dLblPos val="outEnd"/>
          <c:showLegendKey val="0"/>
          <c:showVal val="1"/>
          <c:showCatName val="0"/>
          <c:showSerName val="0"/>
          <c:showPercent val="0"/>
          <c:showBubbleSize val="0"/>
        </c:dLbls>
        <c:gapWidth val="100"/>
        <c:overlap val="-24"/>
        <c:axId val="662964175"/>
        <c:axId val="662965135"/>
      </c:barChart>
      <c:catAx>
        <c:axId val="66296417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662965135"/>
        <c:crosses val="autoZero"/>
        <c:auto val="1"/>
        <c:lblAlgn val="ctr"/>
        <c:lblOffset val="100"/>
        <c:noMultiLvlLbl val="0"/>
      </c:catAx>
      <c:valAx>
        <c:axId val="66296513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2964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14286</xdr:rowOff>
    </xdr:from>
    <xdr:to>
      <xdr:col>16</xdr:col>
      <xdr:colOff>409575</xdr:colOff>
      <xdr:row>20</xdr:row>
      <xdr:rowOff>123825</xdr:rowOff>
    </xdr:to>
    <xdr:graphicFrame macro="">
      <xdr:nvGraphicFramePr>
        <xdr:cNvPr id="2" name="Chart 1">
          <a:extLst>
            <a:ext uri="{FF2B5EF4-FFF2-40B4-BE49-F238E27FC236}">
              <a16:creationId xmlns:a16="http://schemas.microsoft.com/office/drawing/2014/main" id="{E1F92587-B25B-CE70-83AA-59165B4560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D12"/>
  <sheetViews>
    <sheetView showGridLines="0" workbookViewId="0">
      <selection activeCell="N6" sqref="N6"/>
    </sheetView>
  </sheetViews>
  <sheetFormatPr defaultRowHeight="15" x14ac:dyDescent="0.25"/>
  <cols>
    <col min="1" max="1" width="5.5703125" customWidth="1"/>
    <col min="2" max="2" width="36.5703125" customWidth="1"/>
    <col min="3" max="3" width="12.5703125" customWidth="1"/>
    <col min="4" max="4" width="11" customWidth="1"/>
    <col min="5" max="5" width="15.140625" customWidth="1"/>
  </cols>
  <sheetData>
    <row r="5" spans="1:4" ht="30" x14ac:dyDescent="0.25">
      <c r="A5" s="5" t="s">
        <v>0</v>
      </c>
      <c r="B5" s="5" t="s">
        <v>1</v>
      </c>
      <c r="C5" s="113" t="s">
        <v>2</v>
      </c>
      <c r="D5" s="113" t="s">
        <v>3</v>
      </c>
    </row>
    <row r="6" spans="1:4" x14ac:dyDescent="0.25">
      <c r="A6" s="5">
        <v>1</v>
      </c>
      <c r="B6" s="114" t="s">
        <v>4</v>
      </c>
      <c r="C6" s="115">
        <f>INDIKATOR!I5</f>
        <v>20</v>
      </c>
      <c r="D6" s="115">
        <v>20</v>
      </c>
    </row>
    <row r="7" spans="1:4" x14ac:dyDescent="0.25">
      <c r="A7" s="5">
        <v>2</v>
      </c>
      <c r="B7" s="114" t="s">
        <v>5</v>
      </c>
      <c r="C7" s="115">
        <f>SUM(INDIKATOR!I8:I18)</f>
        <v>10</v>
      </c>
      <c r="D7" s="115">
        <v>10</v>
      </c>
    </row>
    <row r="8" spans="1:4" x14ac:dyDescent="0.25">
      <c r="A8" s="5">
        <v>3</v>
      </c>
      <c r="B8" s="114" t="s">
        <v>6</v>
      </c>
      <c r="C8" s="115">
        <f>SUM(INDIKATOR!I20:I26)</f>
        <v>10</v>
      </c>
      <c r="D8" s="115">
        <v>10</v>
      </c>
    </row>
    <row r="9" spans="1:4" x14ac:dyDescent="0.25">
      <c r="A9" s="5">
        <v>4</v>
      </c>
      <c r="B9" s="114" t="s">
        <v>7</v>
      </c>
      <c r="C9" s="115">
        <f>SUM(INDIKATOR!I28:I34)</f>
        <v>20</v>
      </c>
      <c r="D9" s="115">
        <v>20</v>
      </c>
    </row>
    <row r="10" spans="1:4" x14ac:dyDescent="0.25">
      <c r="A10" s="5">
        <v>5</v>
      </c>
      <c r="B10" s="114" t="s">
        <v>8</v>
      </c>
      <c r="C10" s="115">
        <f>SUM(INDIKATOR!I36:I43)</f>
        <v>20</v>
      </c>
      <c r="D10" s="115">
        <v>20</v>
      </c>
    </row>
    <row r="11" spans="1:4" x14ac:dyDescent="0.25">
      <c r="A11" s="5">
        <v>6</v>
      </c>
      <c r="B11" s="114" t="s">
        <v>9</v>
      </c>
      <c r="C11" s="115">
        <f>SUM(INDIKATOR!I45:I47)</f>
        <v>20</v>
      </c>
      <c r="D11" s="115">
        <v>20</v>
      </c>
    </row>
    <row r="12" spans="1:4" x14ac:dyDescent="0.25">
      <c r="C12" s="115">
        <f>SUM(C6:C11)</f>
        <v>100</v>
      </c>
      <c r="D12" s="115">
        <v>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9"/>
  <sheetViews>
    <sheetView showGridLines="0" tabSelected="1" zoomScale="67" zoomScaleNormal="90" workbookViewId="0">
      <pane xSplit="3" ySplit="7" topLeftCell="D8" activePane="bottomRight" state="frozen"/>
      <selection pane="topRight" activeCell="D1" sqref="D1"/>
      <selection pane="bottomLeft" activeCell="A6" sqref="A6"/>
      <selection pane="bottomRight" activeCell="S10" sqref="S10"/>
    </sheetView>
  </sheetViews>
  <sheetFormatPr defaultRowHeight="18.75" x14ac:dyDescent="0.3"/>
  <cols>
    <col min="1" max="1" width="6.28515625" style="76" customWidth="1"/>
    <col min="2" max="2" width="24.42578125" style="79" customWidth="1"/>
    <col min="3" max="3" width="6.7109375" style="38" bestFit="1" customWidth="1"/>
    <col min="4" max="4" width="53" style="37" customWidth="1"/>
    <col min="5" max="5" width="78.5703125" style="62" customWidth="1"/>
    <col min="6" max="6" width="12" style="38" customWidth="1"/>
    <col min="7" max="7" width="10.28515625" style="38" hidden="1" customWidth="1"/>
    <col min="8" max="8" width="10.28515625" style="38" customWidth="1"/>
    <col min="9" max="9" width="13.85546875" style="91" customWidth="1"/>
    <col min="10" max="10" width="14.85546875" style="48" hidden="1" customWidth="1"/>
    <col min="11" max="11" width="17" hidden="1" customWidth="1"/>
    <col min="12" max="12" width="14.5703125" hidden="1" customWidth="1"/>
    <col min="13" max="13" width="14.7109375" hidden="1" customWidth="1"/>
    <col min="14" max="14" width="13.28515625" hidden="1" customWidth="1"/>
    <col min="15" max="15" width="22.42578125" hidden="1" customWidth="1"/>
    <col min="16" max="16" width="23.85546875" hidden="1" customWidth="1"/>
    <col min="17" max="17" width="41.140625" hidden="1" customWidth="1"/>
    <col min="18" max="18" width="32.85546875" customWidth="1"/>
    <col min="19" max="19" width="30.5703125" customWidth="1"/>
    <col min="20" max="20" width="30.42578125" customWidth="1"/>
    <col min="21" max="21" width="30.5703125" customWidth="1"/>
    <col min="22" max="22" width="33.28515625" customWidth="1"/>
    <col min="23" max="23" width="36.5703125" bestFit="1" customWidth="1"/>
  </cols>
  <sheetData>
    <row r="1" spans="1:23" ht="26.25" customHeight="1" x14ac:dyDescent="0.3">
      <c r="A1" s="120" t="s">
        <v>10</v>
      </c>
      <c r="B1" s="121"/>
      <c r="C1" s="71">
        <f>I49</f>
        <v>100</v>
      </c>
    </row>
    <row r="2" spans="1:23" ht="9.75" customHeight="1" x14ac:dyDescent="0.3">
      <c r="A2" s="72"/>
      <c r="B2" s="77"/>
      <c r="C2" s="46"/>
    </row>
    <row r="3" spans="1:23" s="1" customFormat="1" ht="18.75" customHeight="1" x14ac:dyDescent="0.25">
      <c r="A3" s="128" t="s">
        <v>0</v>
      </c>
      <c r="B3" s="128" t="s">
        <v>1</v>
      </c>
      <c r="C3" s="128" t="s">
        <v>11</v>
      </c>
      <c r="D3" s="128"/>
      <c r="E3" s="128" t="s">
        <v>12</v>
      </c>
      <c r="F3" s="128" t="s">
        <v>13</v>
      </c>
      <c r="G3" s="144"/>
      <c r="H3" s="144" t="s">
        <v>14</v>
      </c>
      <c r="I3" s="144" t="s">
        <v>15</v>
      </c>
      <c r="J3" s="136" t="s">
        <v>16</v>
      </c>
      <c r="K3" s="137" t="s">
        <v>17</v>
      </c>
      <c r="L3" s="137"/>
      <c r="M3" s="137"/>
      <c r="N3" s="137"/>
      <c r="O3" s="137"/>
      <c r="P3" s="128" t="s">
        <v>18</v>
      </c>
      <c r="Q3" s="128" t="s">
        <v>19</v>
      </c>
      <c r="R3" s="138" t="s">
        <v>20</v>
      </c>
      <c r="S3" s="139"/>
      <c r="T3" s="139"/>
      <c r="U3" s="140"/>
      <c r="V3" s="128" t="s">
        <v>21</v>
      </c>
    </row>
    <row r="4" spans="1:23" s="1" customFormat="1" x14ac:dyDescent="0.25">
      <c r="A4" s="128"/>
      <c r="B4" s="128"/>
      <c r="C4" s="128"/>
      <c r="D4" s="128"/>
      <c r="E4" s="128"/>
      <c r="F4" s="128"/>
      <c r="G4" s="145"/>
      <c r="H4" s="145"/>
      <c r="I4" s="145"/>
      <c r="J4" s="136"/>
      <c r="K4" s="39" t="s">
        <v>22</v>
      </c>
      <c r="L4" s="39" t="s">
        <v>23</v>
      </c>
      <c r="M4" s="39" t="s">
        <v>24</v>
      </c>
      <c r="N4" s="39" t="s">
        <v>25</v>
      </c>
      <c r="O4" s="39" t="s">
        <v>26</v>
      </c>
      <c r="P4" s="128"/>
      <c r="Q4" s="128"/>
      <c r="R4" s="141"/>
      <c r="S4" s="142"/>
      <c r="T4" s="142"/>
      <c r="U4" s="143"/>
      <c r="V4" s="135"/>
    </row>
    <row r="5" spans="1:23" s="6" customFormat="1" ht="75" x14ac:dyDescent="0.25">
      <c r="A5" s="73" t="s">
        <v>27</v>
      </c>
      <c r="B5" s="35" t="s">
        <v>28</v>
      </c>
      <c r="C5" s="21" t="s">
        <v>29</v>
      </c>
      <c r="D5" s="20" t="s">
        <v>30</v>
      </c>
      <c r="E5" s="59" t="s">
        <v>31</v>
      </c>
      <c r="F5" s="19">
        <v>20</v>
      </c>
      <c r="G5" s="19">
        <f>IF(T6=TRUE,0.2*R5,IF(V6=TRUE,0.2*100))</f>
        <v>20</v>
      </c>
      <c r="H5" s="69">
        <f>IF(ISNUMBER(G5),G5,"0")</f>
        <v>20</v>
      </c>
      <c r="I5" s="36">
        <f>H5</f>
        <v>20</v>
      </c>
      <c r="J5" s="36">
        <f>0.2*100</f>
        <v>20</v>
      </c>
      <c r="K5" s="7"/>
      <c r="L5" s="7"/>
      <c r="M5" s="7"/>
      <c r="N5" s="7"/>
      <c r="O5" s="7" t="s">
        <v>32</v>
      </c>
      <c r="P5" s="9" t="s">
        <v>33</v>
      </c>
      <c r="Q5" s="9"/>
      <c r="R5" s="130"/>
      <c r="S5" s="131"/>
      <c r="T5" s="131"/>
      <c r="U5" s="132"/>
      <c r="V5" s="5">
        <v>95</v>
      </c>
    </row>
    <row r="6" spans="1:23" s="6" customFormat="1" ht="16.5" customHeight="1" x14ac:dyDescent="0.25">
      <c r="A6" s="74"/>
      <c r="B6" s="30"/>
      <c r="C6" s="24"/>
      <c r="D6" s="23"/>
      <c r="E6" s="60"/>
      <c r="F6" s="22"/>
      <c r="G6" s="22"/>
      <c r="H6" s="22"/>
      <c r="I6" s="43"/>
      <c r="J6" s="43"/>
      <c r="K6" s="12"/>
      <c r="L6" s="12"/>
      <c r="M6" s="12"/>
      <c r="N6" s="12"/>
      <c r="O6" s="12"/>
      <c r="P6" s="13"/>
      <c r="Q6" s="13"/>
      <c r="R6" s="16"/>
      <c r="S6" s="17"/>
      <c r="T6" s="64" t="b">
        <v>0</v>
      </c>
      <c r="U6" s="18"/>
      <c r="V6" s="14" t="b">
        <v>1</v>
      </c>
    </row>
    <row r="7" spans="1:23" ht="21.75" customHeight="1" x14ac:dyDescent="0.25">
      <c r="A7" s="75"/>
      <c r="B7" s="78"/>
      <c r="C7" s="25"/>
      <c r="D7" s="56"/>
      <c r="E7" s="61"/>
      <c r="F7" s="25"/>
      <c r="G7" s="25"/>
      <c r="H7" s="25"/>
      <c r="I7" s="65"/>
      <c r="J7" s="25"/>
      <c r="K7" s="82"/>
      <c r="L7" s="82"/>
      <c r="M7" s="82"/>
      <c r="N7" s="82"/>
      <c r="O7" s="83" t="s">
        <v>34</v>
      </c>
      <c r="P7" s="82"/>
      <c r="Q7" s="82"/>
      <c r="R7" s="42" t="s">
        <v>35</v>
      </c>
      <c r="S7" s="42" t="s">
        <v>36</v>
      </c>
      <c r="T7" s="42" t="s">
        <v>37</v>
      </c>
      <c r="U7" s="42" t="s">
        <v>38</v>
      </c>
      <c r="V7" s="42" t="s">
        <v>39</v>
      </c>
    </row>
    <row r="8" spans="1:23" ht="180.75" customHeight="1" x14ac:dyDescent="0.25">
      <c r="A8" s="126" t="s">
        <v>40</v>
      </c>
      <c r="B8" s="123" t="s">
        <v>41</v>
      </c>
      <c r="C8" s="40" t="s">
        <v>42</v>
      </c>
      <c r="D8" s="57" t="s">
        <v>43</v>
      </c>
      <c r="E8" s="41" t="s">
        <v>44</v>
      </c>
      <c r="F8" s="31">
        <v>2</v>
      </c>
      <c r="G8" s="31">
        <f>IF(R9=TRUE,0.6,IF(S9=TRUE,0.7,IF(T9=TRUE,0.8,IF(U9=TRUE,0.9,IF(V9=TRUE,1)))))</f>
        <v>1</v>
      </c>
      <c r="H8" s="31">
        <f>IF(ISNUMBER(G8),G8,"0")</f>
        <v>1</v>
      </c>
      <c r="I8" s="44">
        <f>H8*F8</f>
        <v>2</v>
      </c>
      <c r="J8" s="129">
        <v>10</v>
      </c>
      <c r="K8" s="10"/>
      <c r="L8" s="10"/>
      <c r="M8" s="10"/>
      <c r="N8" s="10"/>
      <c r="O8" s="10"/>
      <c r="P8" s="10"/>
      <c r="Q8" s="10"/>
      <c r="R8" s="15" t="s">
        <v>45</v>
      </c>
      <c r="S8" s="15" t="s">
        <v>46</v>
      </c>
      <c r="T8" s="15" t="s">
        <v>47</v>
      </c>
      <c r="U8" s="15" t="s">
        <v>48</v>
      </c>
      <c r="V8" s="15" t="s">
        <v>49</v>
      </c>
    </row>
    <row r="9" spans="1:23" ht="18.75" customHeight="1" x14ac:dyDescent="0.3">
      <c r="A9" s="126"/>
      <c r="B9" s="123"/>
      <c r="C9" s="85"/>
      <c r="D9" s="86"/>
      <c r="E9" s="87"/>
      <c r="F9" s="88"/>
      <c r="G9" s="88"/>
      <c r="H9" s="88"/>
      <c r="I9" s="70"/>
      <c r="J9" s="129"/>
      <c r="K9" s="2"/>
      <c r="L9" s="2"/>
      <c r="M9" s="2"/>
      <c r="N9" s="2"/>
      <c r="O9" s="2"/>
      <c r="P9" s="2"/>
      <c r="Q9" s="2"/>
      <c r="R9" s="80" t="b">
        <v>0</v>
      </c>
      <c r="S9" s="81" t="b">
        <v>0</v>
      </c>
      <c r="T9" s="81" t="b">
        <v>0</v>
      </c>
      <c r="U9" s="81" t="b">
        <v>0</v>
      </c>
      <c r="V9" s="81" t="b">
        <v>1</v>
      </c>
    </row>
    <row r="10" spans="1:23" ht="166.5" customHeight="1" x14ac:dyDescent="0.25">
      <c r="A10" s="126"/>
      <c r="B10" s="123"/>
      <c r="C10" s="26" t="s">
        <v>50</v>
      </c>
      <c r="D10" s="33" t="s">
        <v>51</v>
      </c>
      <c r="E10" s="49" t="s">
        <v>52</v>
      </c>
      <c r="F10" s="31">
        <v>1.5</v>
      </c>
      <c r="G10" s="31">
        <f>IF(R11=TRUE,0.6,IF(S11=TRUE,0.7,IF(T11=TRUE,0.8,IF(U11=TRUE,0.9,IF(V11=TRUE,1)))))</f>
        <v>1</v>
      </c>
      <c r="H10" s="31">
        <f>IF(ISNUMBER(G10),G10,"0")</f>
        <v>1</v>
      </c>
      <c r="I10" s="44">
        <f>H10*F10</f>
        <v>1.5</v>
      </c>
      <c r="J10" s="129"/>
      <c r="K10" s="2"/>
      <c r="L10" s="2"/>
      <c r="M10" s="2"/>
      <c r="N10" s="2"/>
      <c r="O10" s="2"/>
      <c r="P10" s="2"/>
      <c r="Q10" s="2"/>
      <c r="R10" s="50" t="s">
        <v>53</v>
      </c>
      <c r="S10" s="50" t="s">
        <v>54</v>
      </c>
      <c r="T10" s="50" t="s">
        <v>55</v>
      </c>
      <c r="U10" s="50" t="s">
        <v>56</v>
      </c>
      <c r="V10" s="50" t="s">
        <v>57</v>
      </c>
    </row>
    <row r="11" spans="1:23" ht="18.75" customHeight="1" x14ac:dyDescent="0.3">
      <c r="A11" s="126"/>
      <c r="B11" s="123"/>
      <c r="C11" s="85"/>
      <c r="D11" s="86"/>
      <c r="E11" s="87"/>
      <c r="F11" s="88"/>
      <c r="G11" s="88"/>
      <c r="H11" s="88"/>
      <c r="I11" s="70"/>
      <c r="J11" s="129"/>
      <c r="K11" s="2"/>
      <c r="L11" s="2"/>
      <c r="M11" s="2"/>
      <c r="N11" s="2"/>
      <c r="O11" s="2"/>
      <c r="P11" s="2"/>
      <c r="Q11" s="2"/>
      <c r="R11" s="81" t="b">
        <v>0</v>
      </c>
      <c r="S11" s="81" t="b">
        <v>0</v>
      </c>
      <c r="T11" s="81" t="b">
        <v>0</v>
      </c>
      <c r="U11" s="81" t="b">
        <v>0</v>
      </c>
      <c r="V11" s="81" t="b">
        <v>1</v>
      </c>
    </row>
    <row r="12" spans="1:23" ht="220.5" customHeight="1" x14ac:dyDescent="0.25">
      <c r="A12" s="126"/>
      <c r="B12" s="123"/>
      <c r="C12" s="26" t="s">
        <v>58</v>
      </c>
      <c r="D12" s="33" t="s">
        <v>59</v>
      </c>
      <c r="E12" s="49" t="s">
        <v>60</v>
      </c>
      <c r="F12" s="31">
        <v>1.5</v>
      </c>
      <c r="G12" s="31">
        <f>IF(R13=TRUE,0.6,IF(S13=TRUE,0.7,IF(T13=TRUE,0.8,IF(U13=TRUE,0.9,IF(V13=TRUE,1)))))</f>
        <v>1</v>
      </c>
      <c r="H12" s="31">
        <f>IF(ISNUMBER(G12),G12,"0")</f>
        <v>1</v>
      </c>
      <c r="I12" s="44">
        <f>H12*F12</f>
        <v>1.5</v>
      </c>
      <c r="J12" s="129"/>
      <c r="K12" s="2"/>
      <c r="L12" s="2"/>
      <c r="M12" s="2"/>
      <c r="N12" s="2"/>
      <c r="O12" s="2"/>
      <c r="P12" s="2"/>
      <c r="Q12" s="2"/>
      <c r="R12" s="50" t="s">
        <v>61</v>
      </c>
      <c r="S12" s="50" t="s">
        <v>62</v>
      </c>
      <c r="T12" s="50" t="s">
        <v>63</v>
      </c>
      <c r="U12" s="50" t="s">
        <v>64</v>
      </c>
      <c r="V12" s="50" t="s">
        <v>65</v>
      </c>
    </row>
    <row r="13" spans="1:23" ht="19.5" customHeight="1" x14ac:dyDescent="0.3">
      <c r="A13" s="126"/>
      <c r="B13" s="123"/>
      <c r="C13" s="85"/>
      <c r="D13" s="86"/>
      <c r="E13" s="87"/>
      <c r="F13" s="88"/>
      <c r="G13" s="88"/>
      <c r="H13" s="88"/>
      <c r="I13" s="70"/>
      <c r="J13" s="129"/>
      <c r="K13" s="2"/>
      <c r="L13" s="2"/>
      <c r="M13" s="2"/>
      <c r="N13" s="2"/>
      <c r="O13" s="2"/>
      <c r="P13" s="2"/>
      <c r="Q13" s="2"/>
      <c r="R13" s="84" t="b">
        <v>0</v>
      </c>
      <c r="S13" s="84" t="b">
        <v>0</v>
      </c>
      <c r="T13" s="84" t="b">
        <v>0</v>
      </c>
      <c r="U13" s="84" t="b">
        <v>0</v>
      </c>
      <c r="V13" s="84" t="b">
        <v>1</v>
      </c>
    </row>
    <row r="14" spans="1:23" ht="93" customHeight="1" x14ac:dyDescent="0.25">
      <c r="A14" s="126"/>
      <c r="B14" s="123"/>
      <c r="C14" s="27" t="s">
        <v>66</v>
      </c>
      <c r="D14" s="33" t="s">
        <v>67</v>
      </c>
      <c r="E14" s="49" t="s">
        <v>68</v>
      </c>
      <c r="F14" s="31">
        <v>1.5</v>
      </c>
      <c r="G14" s="31">
        <f>IF(R15=TRUE,0.6,IF(S15=TRUE,0.7,IF(T15=TRUE,0.8,IF(U15=TRUE,0.9,IF(V15=TRUE,1)))))</f>
        <v>1</v>
      </c>
      <c r="H14" s="31">
        <f>IF(ISNUMBER(G14),G14,"0")</f>
        <v>1</v>
      </c>
      <c r="I14" s="44">
        <f>H14*F14</f>
        <v>1.5</v>
      </c>
      <c r="J14" s="129"/>
      <c r="K14" s="2"/>
      <c r="L14" s="2"/>
      <c r="M14" s="2"/>
      <c r="N14" s="2"/>
      <c r="O14" s="2"/>
      <c r="P14" s="2"/>
      <c r="Q14" s="2"/>
      <c r="R14" s="50" t="s">
        <v>69</v>
      </c>
      <c r="S14" s="50" t="s">
        <v>70</v>
      </c>
      <c r="T14" s="51" t="s">
        <v>71</v>
      </c>
      <c r="U14" s="50" t="s">
        <v>72</v>
      </c>
      <c r="V14" s="50" t="s">
        <v>73</v>
      </c>
    </row>
    <row r="15" spans="1:23" ht="21" customHeight="1" x14ac:dyDescent="0.3">
      <c r="A15" s="126"/>
      <c r="B15" s="123"/>
      <c r="C15" s="85"/>
      <c r="D15" s="86"/>
      <c r="E15" s="87"/>
      <c r="F15" s="88"/>
      <c r="G15" s="88"/>
      <c r="H15" s="88"/>
      <c r="I15" s="70"/>
      <c r="J15" s="129"/>
      <c r="K15" s="2"/>
      <c r="L15" s="2"/>
      <c r="M15" s="2"/>
      <c r="N15" s="2"/>
      <c r="O15" s="2"/>
      <c r="P15" s="2"/>
      <c r="Q15" s="2"/>
      <c r="R15" s="84" t="b">
        <v>0</v>
      </c>
      <c r="S15" s="84" t="b">
        <v>0</v>
      </c>
      <c r="T15" s="84" t="b">
        <v>0</v>
      </c>
      <c r="U15" s="84" t="b">
        <v>0</v>
      </c>
      <c r="V15" s="84" t="b">
        <v>1</v>
      </c>
    </row>
    <row r="16" spans="1:23" ht="93.75" customHeight="1" x14ac:dyDescent="0.25">
      <c r="A16" s="126"/>
      <c r="B16" s="123"/>
      <c r="C16" s="27" t="s">
        <v>74</v>
      </c>
      <c r="D16" s="33" t="s">
        <v>75</v>
      </c>
      <c r="E16" s="49" t="s">
        <v>76</v>
      </c>
      <c r="F16" s="31">
        <v>1.5</v>
      </c>
      <c r="G16" s="31">
        <f>IF(R17=TRUE,0.6,IF(S17=TRUE,0.7,IF(T17=TRUE,0.8,IF(U17=TRUE,0.9,IF(V17=TRUE,1)))))</f>
        <v>1</v>
      </c>
      <c r="H16" s="31">
        <f>IF(ISNUMBER(G16),G16,"0")</f>
        <v>1</v>
      </c>
      <c r="I16" s="44">
        <f>H16*F16</f>
        <v>1.5</v>
      </c>
      <c r="J16" s="129"/>
      <c r="K16" s="2"/>
      <c r="L16" s="2"/>
      <c r="M16" s="2"/>
      <c r="N16" s="2"/>
      <c r="O16" s="2"/>
      <c r="P16" s="2"/>
      <c r="Q16" s="2"/>
      <c r="R16" s="52" t="s">
        <v>77</v>
      </c>
      <c r="S16" s="52" t="s">
        <v>78</v>
      </c>
      <c r="T16" s="52" t="s">
        <v>79</v>
      </c>
      <c r="U16" s="52" t="s">
        <v>80</v>
      </c>
      <c r="V16" s="52" t="s">
        <v>81</v>
      </c>
      <c r="W16" s="8" t="s">
        <v>82</v>
      </c>
    </row>
    <row r="17" spans="1:24" ht="19.5" customHeight="1" x14ac:dyDescent="0.3">
      <c r="A17" s="126"/>
      <c r="B17" s="123"/>
      <c r="C17" s="85"/>
      <c r="D17" s="89"/>
      <c r="E17" s="87"/>
      <c r="F17" s="88"/>
      <c r="G17" s="88"/>
      <c r="H17" s="88"/>
      <c r="I17" s="70"/>
      <c r="J17" s="129"/>
      <c r="K17" s="2"/>
      <c r="L17" s="2"/>
      <c r="M17" s="2"/>
      <c r="N17" s="2"/>
      <c r="O17" s="2"/>
      <c r="P17" s="2"/>
      <c r="Q17" s="2"/>
      <c r="R17" s="84" t="b">
        <v>0</v>
      </c>
      <c r="S17" s="84" t="b">
        <v>0</v>
      </c>
      <c r="T17" s="84" t="b">
        <v>0</v>
      </c>
      <c r="U17" s="84" t="b">
        <v>0</v>
      </c>
      <c r="V17" s="90" t="b">
        <v>1</v>
      </c>
    </row>
    <row r="18" spans="1:24" ht="207.75" customHeight="1" x14ac:dyDescent="0.25">
      <c r="A18" s="126"/>
      <c r="B18" s="123"/>
      <c r="C18" s="28" t="s">
        <v>83</v>
      </c>
      <c r="D18" s="34" t="s">
        <v>84</v>
      </c>
      <c r="E18" s="49" t="s">
        <v>85</v>
      </c>
      <c r="F18" s="31">
        <v>2</v>
      </c>
      <c r="G18" s="31">
        <f>IF(R19=TRUE,0.6,IF(S19=TRUE,0.7,IF(T19=TRUE,0.8,IF(U19=TRUE,0.9,IF(V19=TRUE,1)))))</f>
        <v>1</v>
      </c>
      <c r="H18" s="31">
        <f>IF(ISNUMBER(G18),G18,"0")</f>
        <v>1</v>
      </c>
      <c r="I18" s="44">
        <f>H18*F18</f>
        <v>2</v>
      </c>
      <c r="J18" s="129"/>
      <c r="K18" s="2"/>
      <c r="L18" s="2"/>
      <c r="M18" s="2"/>
      <c r="N18" s="2"/>
      <c r="O18" s="2"/>
      <c r="P18" s="2"/>
      <c r="Q18" s="2"/>
      <c r="R18" s="52" t="s">
        <v>86</v>
      </c>
      <c r="S18" s="52" t="s">
        <v>87</v>
      </c>
      <c r="T18" s="53" t="s">
        <v>88</v>
      </c>
      <c r="U18" s="54" t="s">
        <v>89</v>
      </c>
      <c r="V18" s="55" t="s">
        <v>90</v>
      </c>
      <c r="W18" s="8" t="s">
        <v>91</v>
      </c>
      <c r="X18" t="s">
        <v>92</v>
      </c>
    </row>
    <row r="19" spans="1:24" ht="21" customHeight="1" x14ac:dyDescent="0.3">
      <c r="A19" s="97"/>
      <c r="B19" s="92"/>
      <c r="C19" s="85"/>
      <c r="D19" s="86"/>
      <c r="E19" s="87"/>
      <c r="F19" s="85"/>
      <c r="G19" s="85"/>
      <c r="H19" s="85"/>
      <c r="I19" s="93"/>
      <c r="J19" s="45"/>
      <c r="K19" s="3"/>
      <c r="L19" s="3"/>
      <c r="M19" s="3"/>
      <c r="N19" s="3"/>
      <c r="O19" s="4"/>
      <c r="P19" s="2"/>
      <c r="Q19" s="2"/>
      <c r="R19" s="94" t="b">
        <v>0</v>
      </c>
      <c r="S19" s="94" t="b">
        <v>0</v>
      </c>
      <c r="T19" s="94" t="b">
        <v>0</v>
      </c>
      <c r="U19" s="94" t="b">
        <v>0</v>
      </c>
      <c r="V19" s="94" t="b">
        <v>1</v>
      </c>
    </row>
    <row r="20" spans="1:24" ht="138.75" customHeight="1" x14ac:dyDescent="0.25">
      <c r="A20" s="125" t="s">
        <v>93</v>
      </c>
      <c r="B20" s="122" t="s">
        <v>94</v>
      </c>
      <c r="C20" s="26" t="s">
        <v>95</v>
      </c>
      <c r="D20" s="33" t="s">
        <v>96</v>
      </c>
      <c r="E20" s="49" t="s">
        <v>97</v>
      </c>
      <c r="F20" s="19">
        <v>2.5</v>
      </c>
      <c r="G20" s="22">
        <f>IF(R21=TRUE,0.6,IF(S21=TRUE,0.7,IF(T21=TRUE,0.8,IF(U21=TRUE,0.9,IF(V21=TRUE,1)))))</f>
        <v>1</v>
      </c>
      <c r="H20" s="22">
        <f>IF(ISNUMBER(G20),G20,"0")</f>
        <v>1</v>
      </c>
      <c r="I20" s="43">
        <f>H20*F20</f>
        <v>2.5</v>
      </c>
      <c r="J20" s="133">
        <v>10</v>
      </c>
      <c r="K20" s="2"/>
      <c r="L20" s="2"/>
      <c r="M20" s="2"/>
      <c r="N20" s="2"/>
      <c r="O20" s="2"/>
      <c r="P20" s="2"/>
      <c r="Q20" s="2"/>
      <c r="R20" s="52" t="s">
        <v>98</v>
      </c>
      <c r="S20" s="52" t="s">
        <v>99</v>
      </c>
      <c r="T20" s="52" t="s">
        <v>100</v>
      </c>
      <c r="U20" s="52" t="s">
        <v>101</v>
      </c>
      <c r="V20" s="52" t="s">
        <v>102</v>
      </c>
    </row>
    <row r="21" spans="1:24" ht="17.25" customHeight="1" x14ac:dyDescent="0.3">
      <c r="A21" s="126"/>
      <c r="B21" s="123"/>
      <c r="C21" s="85"/>
      <c r="D21" s="86"/>
      <c r="E21" s="87"/>
      <c r="F21" s="95"/>
      <c r="G21" s="95"/>
      <c r="H21" s="95"/>
      <c r="I21" s="96"/>
      <c r="J21" s="129"/>
      <c r="K21" s="2"/>
      <c r="L21" s="2"/>
      <c r="M21" s="2"/>
      <c r="N21" s="2"/>
      <c r="O21" s="2"/>
      <c r="P21" s="2"/>
      <c r="Q21" s="2"/>
      <c r="R21" s="94" t="b">
        <v>0</v>
      </c>
      <c r="S21" s="94" t="b">
        <v>0</v>
      </c>
      <c r="T21" s="94" t="b">
        <v>0</v>
      </c>
      <c r="U21" s="94" t="b">
        <v>0</v>
      </c>
      <c r="V21" s="94" t="b">
        <v>1</v>
      </c>
    </row>
    <row r="22" spans="1:24" ht="79.5" customHeight="1" x14ac:dyDescent="0.25">
      <c r="A22" s="126"/>
      <c r="B22" s="123"/>
      <c r="C22" s="27" t="s">
        <v>103</v>
      </c>
      <c r="D22" s="33" t="s">
        <v>104</v>
      </c>
      <c r="E22" s="49" t="s">
        <v>105</v>
      </c>
      <c r="F22" s="22">
        <v>2.5</v>
      </c>
      <c r="G22" s="31">
        <f>IF(R23=TRUE,0.6,IF(S23=TRUE,0.7,IF(T23=TRUE,0.8,IF(U23=TRUE,0.9,IF(V23=TRUE,1)))))</f>
        <v>1</v>
      </c>
      <c r="H22" s="31">
        <f>IF(ISNUMBER(G22),G22,"0")</f>
        <v>1</v>
      </c>
      <c r="I22" s="44">
        <f>H22*F22</f>
        <v>2.5</v>
      </c>
      <c r="J22" s="129"/>
      <c r="K22" s="2"/>
      <c r="L22" s="2"/>
      <c r="M22" s="2"/>
      <c r="N22" s="2"/>
      <c r="O22" s="2"/>
      <c r="P22" s="2"/>
      <c r="Q22" s="2"/>
      <c r="R22" s="52" t="s">
        <v>106</v>
      </c>
      <c r="S22" s="52" t="s">
        <v>107</v>
      </c>
      <c r="T22" s="52" t="s">
        <v>108</v>
      </c>
      <c r="U22" s="52" t="s">
        <v>109</v>
      </c>
      <c r="V22" s="52" t="s">
        <v>110</v>
      </c>
    </row>
    <row r="23" spans="1:24" ht="18.75" customHeight="1" x14ac:dyDescent="0.3">
      <c r="A23" s="126"/>
      <c r="B23" s="123"/>
      <c r="C23" s="85"/>
      <c r="D23" s="86"/>
      <c r="E23" s="87"/>
      <c r="F23" s="95"/>
      <c r="G23" s="95"/>
      <c r="H23" s="95"/>
      <c r="I23" s="96"/>
      <c r="J23" s="129"/>
      <c r="K23" s="2"/>
      <c r="L23" s="2"/>
      <c r="M23" s="2"/>
      <c r="N23" s="2"/>
      <c r="O23" s="2"/>
      <c r="P23" s="2"/>
      <c r="Q23" s="2"/>
      <c r="R23" s="94" t="b">
        <v>0</v>
      </c>
      <c r="S23" s="94" t="b">
        <v>0</v>
      </c>
      <c r="T23" s="94" t="b">
        <v>0</v>
      </c>
      <c r="U23" s="94" t="b">
        <v>0</v>
      </c>
      <c r="V23" s="94" t="b">
        <v>1</v>
      </c>
    </row>
    <row r="24" spans="1:24" ht="133.5" customHeight="1" x14ac:dyDescent="0.25">
      <c r="A24" s="126"/>
      <c r="B24" s="123"/>
      <c r="C24" s="27" t="s">
        <v>111</v>
      </c>
      <c r="D24" s="33" t="s">
        <v>112</v>
      </c>
      <c r="E24" s="49" t="s">
        <v>113</v>
      </c>
      <c r="F24" s="31">
        <v>2.5</v>
      </c>
      <c r="G24" s="31">
        <f>IF(R25=TRUE,0.6,IF(S25=TRUE,0.7,IF(T25=TRUE,0.8,IF(U25=TRUE,0.9,IF(V25=TRUE,1)))))</f>
        <v>1</v>
      </c>
      <c r="H24" s="31">
        <f>IF(ISNUMBER(G24),G24,"0")</f>
        <v>1</v>
      </c>
      <c r="I24" s="44">
        <f>H24*F24</f>
        <v>2.5</v>
      </c>
      <c r="J24" s="129"/>
      <c r="K24" s="2"/>
      <c r="L24" s="2"/>
      <c r="M24" s="2"/>
      <c r="N24" s="2"/>
      <c r="O24" s="2"/>
      <c r="P24" s="2"/>
      <c r="Q24" s="2"/>
      <c r="R24" s="53" t="s">
        <v>114</v>
      </c>
      <c r="S24" s="52" t="s">
        <v>115</v>
      </c>
      <c r="T24" s="52" t="s">
        <v>116</v>
      </c>
      <c r="U24" s="52" t="s">
        <v>117</v>
      </c>
      <c r="V24" s="52" t="s">
        <v>118</v>
      </c>
    </row>
    <row r="25" spans="1:24" ht="19.5" customHeight="1" x14ac:dyDescent="0.3">
      <c r="A25" s="126"/>
      <c r="B25" s="123"/>
      <c r="C25" s="85"/>
      <c r="D25" s="86"/>
      <c r="E25" s="87"/>
      <c r="F25" s="95"/>
      <c r="G25" s="95"/>
      <c r="H25" s="95"/>
      <c r="I25" s="96"/>
      <c r="J25" s="129"/>
      <c r="K25" s="2"/>
      <c r="L25" s="2"/>
      <c r="M25" s="2"/>
      <c r="N25" s="2"/>
      <c r="O25" s="2"/>
      <c r="P25" s="2"/>
      <c r="Q25" s="2"/>
      <c r="R25" s="94" t="b">
        <v>0</v>
      </c>
      <c r="S25" s="94" t="b">
        <v>0</v>
      </c>
      <c r="T25" s="94" t="b">
        <v>0</v>
      </c>
      <c r="U25" s="94" t="b">
        <v>0</v>
      </c>
      <c r="V25" s="94" t="b">
        <v>1</v>
      </c>
    </row>
    <row r="26" spans="1:24" ht="104.25" customHeight="1" x14ac:dyDescent="0.25">
      <c r="A26" s="127"/>
      <c r="B26" s="124"/>
      <c r="C26" s="27" t="s">
        <v>119</v>
      </c>
      <c r="D26" s="33" t="s">
        <v>120</v>
      </c>
      <c r="E26" s="49" t="s">
        <v>121</v>
      </c>
      <c r="F26" s="32">
        <v>2.5</v>
      </c>
      <c r="G26" s="32">
        <f>IF(R27=TRUE,0.6,IF(S27=TRUE,0.7,IF(T27=TRUE,0.8,IF(U27=TRUE,0.9,IF(V27=TRUE,1)))))</f>
        <v>1</v>
      </c>
      <c r="H26" s="32">
        <f>IF(ISNUMBER(G26),G26,"0")</f>
        <v>1</v>
      </c>
      <c r="I26" s="46">
        <f>H26*F26</f>
        <v>2.5</v>
      </c>
      <c r="J26" s="134"/>
      <c r="K26" s="2"/>
      <c r="L26" s="2"/>
      <c r="M26" s="2"/>
      <c r="N26" s="2"/>
      <c r="O26" s="2"/>
      <c r="P26" s="2"/>
      <c r="Q26" s="2"/>
      <c r="R26" s="52" t="s">
        <v>122</v>
      </c>
      <c r="S26" s="52" t="s">
        <v>123</v>
      </c>
      <c r="T26" s="52" t="s">
        <v>124</v>
      </c>
      <c r="U26" s="52" t="s">
        <v>125</v>
      </c>
      <c r="V26" s="52" t="s">
        <v>126</v>
      </c>
      <c r="W26" s="63"/>
    </row>
    <row r="27" spans="1:24" ht="19.5" customHeight="1" x14ac:dyDescent="0.3">
      <c r="A27" s="97"/>
      <c r="B27" s="92"/>
      <c r="C27" s="85"/>
      <c r="D27" s="86"/>
      <c r="E27" s="87"/>
      <c r="F27" s="85"/>
      <c r="G27" s="85"/>
      <c r="H27" s="85"/>
      <c r="I27" s="93"/>
      <c r="J27" s="133">
        <v>20</v>
      </c>
      <c r="K27" s="3"/>
      <c r="L27" s="3"/>
      <c r="M27" s="3"/>
      <c r="N27" s="3"/>
      <c r="O27" s="4"/>
      <c r="P27" s="2"/>
      <c r="Q27" s="2"/>
      <c r="R27" s="94" t="b">
        <v>0</v>
      </c>
      <c r="S27" s="94" t="b">
        <v>0</v>
      </c>
      <c r="T27" s="94" t="b">
        <v>0</v>
      </c>
      <c r="U27" s="94" t="b">
        <v>0</v>
      </c>
      <c r="V27" s="94" t="b">
        <v>1</v>
      </c>
    </row>
    <row r="28" spans="1:24" ht="120" x14ac:dyDescent="0.25">
      <c r="A28" s="125" t="s">
        <v>127</v>
      </c>
      <c r="B28" s="122" t="s">
        <v>7</v>
      </c>
      <c r="C28" s="26" t="s">
        <v>128</v>
      </c>
      <c r="D28" s="33" t="s">
        <v>129</v>
      </c>
      <c r="E28" s="49" t="s">
        <v>130</v>
      </c>
      <c r="F28" s="31">
        <v>5</v>
      </c>
      <c r="G28" s="31">
        <f>IF(R29=TRUE,0.6,IF(S29=TRUE,0.7,IF(T29=TRUE,0.8,IF(U29=TRUE,0.9,IF(V29=TRUE,1)))))</f>
        <v>1</v>
      </c>
      <c r="H28" s="31">
        <f>IF(ISNUMBER(G28),G28,"0")</f>
        <v>1</v>
      </c>
      <c r="I28" s="44">
        <f>H28*F28</f>
        <v>5</v>
      </c>
      <c r="J28" s="129"/>
      <c r="K28" s="2"/>
      <c r="L28" s="2"/>
      <c r="M28" s="2"/>
      <c r="N28" s="2"/>
      <c r="O28" s="2"/>
      <c r="P28" s="2"/>
      <c r="Q28" s="2"/>
      <c r="R28" s="52" t="s">
        <v>131</v>
      </c>
      <c r="S28" s="52" t="s">
        <v>132</v>
      </c>
      <c r="T28" s="52" t="s">
        <v>133</v>
      </c>
      <c r="U28" s="52" t="s">
        <v>134</v>
      </c>
      <c r="V28" s="52" t="s">
        <v>135</v>
      </c>
      <c r="W28" s="116"/>
    </row>
    <row r="29" spans="1:24" ht="19.5" customHeight="1" x14ac:dyDescent="0.3">
      <c r="A29" s="126"/>
      <c r="B29" s="123"/>
      <c r="C29" s="85"/>
      <c r="D29" s="86"/>
      <c r="E29" s="87"/>
      <c r="F29" s="95"/>
      <c r="G29" s="95"/>
      <c r="H29" s="95"/>
      <c r="I29" s="96"/>
      <c r="J29" s="129"/>
      <c r="K29" s="2"/>
      <c r="L29" s="2"/>
      <c r="M29" s="2"/>
      <c r="N29" s="2"/>
      <c r="O29" s="2"/>
      <c r="P29" s="2"/>
      <c r="Q29" s="2"/>
      <c r="R29" s="84" t="b">
        <v>0</v>
      </c>
      <c r="S29" s="84" t="b">
        <v>0</v>
      </c>
      <c r="T29" s="84" t="b">
        <v>0</v>
      </c>
      <c r="U29" s="84" t="b">
        <v>0</v>
      </c>
      <c r="V29" s="84" t="b">
        <v>1</v>
      </c>
    </row>
    <row r="30" spans="1:24" ht="103.5" customHeight="1" x14ac:dyDescent="0.25">
      <c r="A30" s="126"/>
      <c r="B30" s="123"/>
      <c r="C30" s="28" t="s">
        <v>136</v>
      </c>
      <c r="D30" s="34" t="s">
        <v>137</v>
      </c>
      <c r="E30" s="49" t="s">
        <v>138</v>
      </c>
      <c r="F30" s="31">
        <v>5</v>
      </c>
      <c r="G30" s="31">
        <f>IF(R31=TRUE,0.6,IF(S31=TRUE,0.7,IF(T31=TRUE,0.8,IF(U31=TRUE,0.9,IF(V31=TRUE,1)))))</f>
        <v>1</v>
      </c>
      <c r="H30" s="31">
        <f>IF(ISNUMBER(G30),G30,"0")</f>
        <v>1</v>
      </c>
      <c r="I30" s="44">
        <f>H30*F30</f>
        <v>5</v>
      </c>
      <c r="J30" s="129"/>
      <c r="K30" s="2"/>
      <c r="L30" s="2"/>
      <c r="M30" s="2"/>
      <c r="N30" s="2"/>
      <c r="O30" s="2"/>
      <c r="P30" s="2"/>
      <c r="Q30" s="2"/>
      <c r="R30" s="52" t="s">
        <v>139</v>
      </c>
      <c r="S30" s="52" t="s">
        <v>140</v>
      </c>
      <c r="T30" s="52" t="s">
        <v>141</v>
      </c>
      <c r="U30" s="52" t="s">
        <v>142</v>
      </c>
      <c r="V30" s="52" t="s">
        <v>143</v>
      </c>
    </row>
    <row r="31" spans="1:24" ht="17.25" customHeight="1" x14ac:dyDescent="0.3">
      <c r="A31" s="126"/>
      <c r="B31" s="123"/>
      <c r="C31" s="85"/>
      <c r="D31" s="86"/>
      <c r="E31" s="87"/>
      <c r="F31" s="95"/>
      <c r="G31" s="88"/>
      <c r="H31" s="88"/>
      <c r="I31" s="70"/>
      <c r="J31" s="129"/>
      <c r="K31" s="2"/>
      <c r="L31" s="2"/>
      <c r="M31" s="2"/>
      <c r="N31" s="2"/>
      <c r="O31" s="2"/>
      <c r="P31" s="2"/>
      <c r="Q31" s="2"/>
      <c r="R31" s="94" t="b">
        <v>0</v>
      </c>
      <c r="S31" s="94" t="b">
        <v>0</v>
      </c>
      <c r="T31" s="94" t="b">
        <v>0</v>
      </c>
      <c r="U31" s="94" t="b">
        <v>0</v>
      </c>
      <c r="V31" s="94" t="b">
        <v>1</v>
      </c>
    </row>
    <row r="32" spans="1:24" ht="136.5" customHeight="1" x14ac:dyDescent="0.25">
      <c r="A32" s="126"/>
      <c r="B32" s="123"/>
      <c r="C32" s="28" t="s">
        <v>144</v>
      </c>
      <c r="D32" s="34" t="s">
        <v>145</v>
      </c>
      <c r="E32" s="49" t="s">
        <v>146</v>
      </c>
      <c r="F32" s="31">
        <v>5</v>
      </c>
      <c r="G32" s="31">
        <f>IF(R33=TRUE,0.6,IF(S33=TRUE,0.7,IF(T33=TRUE,0.8,IF(U33=TRUE,0.9,IF(V33=TRUE,1)))))</f>
        <v>1</v>
      </c>
      <c r="H32" s="31">
        <f>IF(ISNUMBER(G32),G32,"0")</f>
        <v>1</v>
      </c>
      <c r="I32" s="44">
        <f>H32*F32</f>
        <v>5</v>
      </c>
      <c r="J32" s="129"/>
      <c r="K32" s="2"/>
      <c r="L32" s="2"/>
      <c r="M32" s="2"/>
      <c r="N32" s="2"/>
      <c r="O32" s="2"/>
      <c r="P32" s="2"/>
      <c r="Q32" s="2"/>
      <c r="R32" s="52" t="s">
        <v>147</v>
      </c>
      <c r="S32" s="52" t="s">
        <v>148</v>
      </c>
      <c r="T32" s="52" t="s">
        <v>149</v>
      </c>
      <c r="U32" s="52" t="s">
        <v>150</v>
      </c>
      <c r="V32" s="52" t="s">
        <v>151</v>
      </c>
    </row>
    <row r="33" spans="1:23" ht="18" customHeight="1" x14ac:dyDescent="0.3">
      <c r="A33" s="126"/>
      <c r="B33" s="123"/>
      <c r="C33" s="85"/>
      <c r="D33" s="86"/>
      <c r="E33" s="87"/>
      <c r="F33" s="95"/>
      <c r="G33" s="95"/>
      <c r="H33" s="95"/>
      <c r="I33" s="96"/>
      <c r="J33" s="129"/>
      <c r="K33" s="2"/>
      <c r="L33" s="2"/>
      <c r="M33" s="2"/>
      <c r="N33" s="2"/>
      <c r="O33" s="2"/>
      <c r="P33" s="2"/>
      <c r="Q33" s="2"/>
      <c r="R33" s="94" t="b">
        <v>0</v>
      </c>
      <c r="S33" s="94" t="b">
        <v>0</v>
      </c>
      <c r="T33" s="94" t="b">
        <v>0</v>
      </c>
      <c r="U33" s="94" t="b">
        <v>0</v>
      </c>
      <c r="V33" s="94" t="b">
        <v>1</v>
      </c>
    </row>
    <row r="34" spans="1:23" ht="177.75" customHeight="1" x14ac:dyDescent="0.25">
      <c r="A34" s="126"/>
      <c r="B34" s="123"/>
      <c r="C34" s="29" t="s">
        <v>152</v>
      </c>
      <c r="D34" s="58" t="s">
        <v>153</v>
      </c>
      <c r="E34" s="49" t="s">
        <v>154</v>
      </c>
      <c r="F34" s="31">
        <v>5</v>
      </c>
      <c r="G34" s="31">
        <f>IF(R35=TRUE,0.6,IF(S35=TRUE,0.7,IF(T35=TRUE,0.8,IF(U35=TRUE,0.9,IF(V35=TRUE,1)))))</f>
        <v>1</v>
      </c>
      <c r="H34" s="31">
        <f>IF(ISNUMBER(G34),G34,"0")</f>
        <v>1</v>
      </c>
      <c r="I34" s="44">
        <f>H34*F34</f>
        <v>5</v>
      </c>
      <c r="J34" s="129"/>
      <c r="K34" s="2"/>
      <c r="L34" s="2"/>
      <c r="M34" s="2"/>
      <c r="N34" s="2"/>
      <c r="O34" s="2"/>
      <c r="P34" s="2"/>
      <c r="Q34" s="2"/>
      <c r="R34" s="52" t="s">
        <v>155</v>
      </c>
      <c r="S34" s="52" t="s">
        <v>156</v>
      </c>
      <c r="T34" s="52" t="s">
        <v>157</v>
      </c>
      <c r="U34" s="52" t="s">
        <v>158</v>
      </c>
      <c r="V34" s="52" t="s">
        <v>159</v>
      </c>
    </row>
    <row r="35" spans="1:23" ht="18" customHeight="1" x14ac:dyDescent="0.3">
      <c r="A35" s="97"/>
      <c r="B35" s="92"/>
      <c r="C35" s="85"/>
      <c r="D35" s="86"/>
      <c r="E35" s="87"/>
      <c r="F35" s="85"/>
      <c r="G35" s="85"/>
      <c r="H35" s="85"/>
      <c r="I35" s="93"/>
      <c r="J35" s="45"/>
      <c r="K35" s="3"/>
      <c r="L35" s="3"/>
      <c r="M35" s="3"/>
      <c r="N35" s="3"/>
      <c r="O35" s="4" t="s">
        <v>34</v>
      </c>
      <c r="P35" s="2"/>
      <c r="Q35" s="2"/>
      <c r="R35" s="94" t="b">
        <v>0</v>
      </c>
      <c r="S35" s="94" t="b">
        <v>0</v>
      </c>
      <c r="T35" s="94" t="b">
        <v>0</v>
      </c>
      <c r="U35" s="94" t="b">
        <v>0</v>
      </c>
      <c r="V35" s="94" t="b">
        <v>1</v>
      </c>
    </row>
    <row r="36" spans="1:23" ht="18.75" customHeight="1" x14ac:dyDescent="0.25">
      <c r="A36" s="163" t="s">
        <v>160</v>
      </c>
      <c r="B36" s="164" t="s">
        <v>8</v>
      </c>
      <c r="C36" s="148" t="s">
        <v>161</v>
      </c>
      <c r="D36" s="149" t="s">
        <v>162</v>
      </c>
      <c r="E36" s="157" t="s">
        <v>163</v>
      </c>
      <c r="F36" s="150">
        <v>15</v>
      </c>
      <c r="G36" s="161">
        <f>IF(R40=TRUE,0.6,IF(S40=TRUE,0.7,IF(T40=TRUE,0.8,IF(U40=TRUE,0.9,IF(V40=TRUE,1)))))</f>
        <v>1</v>
      </c>
      <c r="H36" s="161">
        <f>IF(ISNUMBER(G36),G36,"0")</f>
        <v>1</v>
      </c>
      <c r="I36" s="133">
        <f t="shared" ref="I36:I39" si="0">H36*F36</f>
        <v>15</v>
      </c>
      <c r="J36" s="160">
        <v>20</v>
      </c>
      <c r="K36" s="2"/>
      <c r="L36" s="2"/>
      <c r="M36" s="2"/>
      <c r="N36" s="2"/>
      <c r="O36" s="2"/>
      <c r="P36" s="2"/>
      <c r="Q36" s="2"/>
      <c r="R36" s="146" t="s">
        <v>164</v>
      </c>
      <c r="S36" s="146" t="s">
        <v>165</v>
      </c>
      <c r="T36" s="146" t="s">
        <v>166</v>
      </c>
      <c r="U36" s="146" t="s">
        <v>167</v>
      </c>
      <c r="V36" s="146" t="s">
        <v>168</v>
      </c>
    </row>
    <row r="37" spans="1:23" ht="18.75" customHeight="1" x14ac:dyDescent="0.25">
      <c r="A37" s="163"/>
      <c r="B37" s="164"/>
      <c r="C37" s="148"/>
      <c r="D37" s="149"/>
      <c r="E37" s="158"/>
      <c r="F37" s="150"/>
      <c r="G37" s="162" t="b">
        <f t="shared" ref="G37:G38" si="1">IF(R38=TRUE,0.6,IF(S38=TRUE,0.7,IF(T38=TRUE,0.8,IF(U38=TRUE,0.9,IF(V38=TRUE,1)))))</f>
        <v>0</v>
      </c>
      <c r="H37" s="162" t="str">
        <f t="shared" ref="H37:H47" si="2">IF(ISNUMBER(G37),G37,"0")</f>
        <v>0</v>
      </c>
      <c r="I37" s="129">
        <f t="shared" si="0"/>
        <v>0</v>
      </c>
      <c r="J37" s="160"/>
      <c r="K37" s="2"/>
      <c r="L37" s="2"/>
      <c r="M37" s="2"/>
      <c r="N37" s="2"/>
      <c r="O37" s="2"/>
      <c r="P37" s="2"/>
      <c r="Q37" s="2"/>
      <c r="R37" s="147"/>
      <c r="S37" s="147"/>
      <c r="T37" s="147"/>
      <c r="U37" s="147"/>
      <c r="V37" s="147"/>
    </row>
    <row r="38" spans="1:23" ht="18.75" customHeight="1" x14ac:dyDescent="0.25">
      <c r="A38" s="163"/>
      <c r="B38" s="164"/>
      <c r="C38" s="148"/>
      <c r="D38" s="149"/>
      <c r="E38" s="158"/>
      <c r="F38" s="150"/>
      <c r="G38" s="162" t="b">
        <f t="shared" si="1"/>
        <v>0</v>
      </c>
      <c r="H38" s="162" t="str">
        <f t="shared" si="2"/>
        <v>0</v>
      </c>
      <c r="I38" s="129">
        <f t="shared" si="0"/>
        <v>0</v>
      </c>
      <c r="J38" s="160"/>
      <c r="K38" s="2"/>
      <c r="L38" s="2"/>
      <c r="M38" s="2"/>
      <c r="N38" s="2"/>
      <c r="O38" s="2"/>
      <c r="P38" s="2"/>
      <c r="Q38" s="2"/>
      <c r="R38" s="147"/>
      <c r="S38" s="147"/>
      <c r="T38" s="147"/>
      <c r="U38" s="147"/>
      <c r="V38" s="147"/>
    </row>
    <row r="39" spans="1:23" ht="208.5" customHeight="1" x14ac:dyDescent="0.25">
      <c r="A39" s="163"/>
      <c r="B39" s="164"/>
      <c r="C39" s="148"/>
      <c r="D39" s="149"/>
      <c r="E39" s="159"/>
      <c r="F39" s="150"/>
      <c r="G39" s="162" t="e">
        <f>IF(#REF!=TRUE,0.6,IF(#REF!=TRUE,0.7,IF(#REF!=TRUE,0.8,IF(#REF!=TRUE,0.9,IF(#REF!=TRUE,1)))))</f>
        <v>#REF!</v>
      </c>
      <c r="H39" s="162" t="str">
        <f t="shared" si="2"/>
        <v>0</v>
      </c>
      <c r="I39" s="129">
        <f t="shared" si="0"/>
        <v>0</v>
      </c>
      <c r="J39" s="160"/>
      <c r="K39" s="2"/>
      <c r="L39" s="2"/>
      <c r="M39" s="2"/>
      <c r="N39" s="2"/>
      <c r="O39" s="2"/>
      <c r="P39" s="2"/>
      <c r="Q39" s="2"/>
      <c r="R39" s="147"/>
      <c r="S39" s="147"/>
      <c r="T39" s="147"/>
      <c r="U39" s="147"/>
      <c r="V39" s="147"/>
    </row>
    <row r="40" spans="1:23" ht="19.5" customHeight="1" x14ac:dyDescent="0.25">
      <c r="A40" s="163"/>
      <c r="B40" s="164"/>
      <c r="C40" s="98"/>
      <c r="D40" s="99"/>
      <c r="E40" s="87"/>
      <c r="F40" s="95"/>
      <c r="G40" s="95"/>
      <c r="H40" s="95"/>
      <c r="I40" s="96"/>
      <c r="J40" s="160"/>
      <c r="K40" s="2"/>
      <c r="L40" s="2"/>
      <c r="M40" s="2"/>
      <c r="N40" s="2"/>
      <c r="O40" s="2"/>
      <c r="P40" s="2"/>
      <c r="Q40" s="2"/>
      <c r="R40" s="84" t="b">
        <v>0</v>
      </c>
      <c r="S40" s="117" t="b">
        <v>0</v>
      </c>
      <c r="T40" s="119" t="b">
        <v>0</v>
      </c>
      <c r="U40" s="118" t="b">
        <v>0</v>
      </c>
      <c r="V40" s="84" t="b">
        <v>1</v>
      </c>
    </row>
    <row r="41" spans="1:23" ht="18.75" customHeight="1" x14ac:dyDescent="0.25">
      <c r="A41" s="163"/>
      <c r="B41" s="164"/>
      <c r="C41" s="148" t="s">
        <v>169</v>
      </c>
      <c r="D41" s="149" t="s">
        <v>170</v>
      </c>
      <c r="E41" s="165" t="s">
        <v>171</v>
      </c>
      <c r="F41" s="150">
        <v>5</v>
      </c>
      <c r="G41" s="161">
        <f>IF(R44=TRUE,0.6,IF(S44=TRUE,0.7,IF(T44=TRUE,0.8,IF(U44=TRUE,0.9,IF(V44=TRUE,1)))))</f>
        <v>1</v>
      </c>
      <c r="H41" s="161">
        <f t="shared" si="2"/>
        <v>1</v>
      </c>
      <c r="I41" s="133">
        <f t="shared" ref="I41:I45" si="3">H41*F41</f>
        <v>5</v>
      </c>
      <c r="J41" s="160"/>
      <c r="K41" s="2"/>
      <c r="L41" s="2"/>
      <c r="M41" s="2"/>
      <c r="N41" s="2"/>
      <c r="O41" s="2"/>
      <c r="P41" s="2"/>
      <c r="Q41" s="2"/>
      <c r="R41" s="151" t="s">
        <v>172</v>
      </c>
      <c r="S41" s="151" t="s">
        <v>173</v>
      </c>
      <c r="T41" s="154" t="s">
        <v>174</v>
      </c>
      <c r="U41" s="151" t="s">
        <v>175</v>
      </c>
      <c r="V41" s="151" t="s">
        <v>176</v>
      </c>
    </row>
    <row r="42" spans="1:23" ht="18.75" customHeight="1" x14ac:dyDescent="0.25">
      <c r="A42" s="163"/>
      <c r="B42" s="164"/>
      <c r="C42" s="148"/>
      <c r="D42" s="149"/>
      <c r="E42" s="166"/>
      <c r="F42" s="150"/>
      <c r="G42" s="162" t="b">
        <f t="shared" ref="G42:G45" si="4">IF(R43=TRUE,0.6,IF(S43=TRUE,0.7,IF(T43=TRUE,0.8,IF(U43=TRUE,0.9,IF(V43=TRUE,1)))))</f>
        <v>0</v>
      </c>
      <c r="H42" s="162" t="str">
        <f t="shared" si="2"/>
        <v>0</v>
      </c>
      <c r="I42" s="129">
        <f t="shared" si="3"/>
        <v>0</v>
      </c>
      <c r="J42" s="160"/>
      <c r="K42" s="2"/>
      <c r="L42" s="2"/>
      <c r="M42" s="2"/>
      <c r="N42" s="2"/>
      <c r="O42" s="2"/>
      <c r="P42" s="2"/>
      <c r="Q42" s="2"/>
      <c r="R42" s="152"/>
      <c r="S42" s="152"/>
      <c r="T42" s="155"/>
      <c r="U42" s="152"/>
      <c r="V42" s="152"/>
    </row>
    <row r="43" spans="1:23" ht="112.5" customHeight="1" x14ac:dyDescent="0.25">
      <c r="A43" s="163"/>
      <c r="B43" s="164"/>
      <c r="C43" s="148"/>
      <c r="D43" s="149"/>
      <c r="E43" s="167"/>
      <c r="F43" s="150"/>
      <c r="G43" s="168">
        <f t="shared" si="4"/>
        <v>1</v>
      </c>
      <c r="H43" s="168">
        <f t="shared" si="2"/>
        <v>1</v>
      </c>
      <c r="I43" s="134">
        <f t="shared" si="3"/>
        <v>0</v>
      </c>
      <c r="J43" s="160"/>
      <c r="K43" s="2"/>
      <c r="L43" s="2"/>
      <c r="M43" s="2"/>
      <c r="N43" s="2"/>
      <c r="O43" s="2"/>
      <c r="P43" s="2"/>
      <c r="Q43" s="2"/>
      <c r="R43" s="153"/>
      <c r="S43" s="153"/>
      <c r="T43" s="156"/>
      <c r="U43" s="153"/>
      <c r="V43" s="153"/>
    </row>
    <row r="44" spans="1:23" ht="17.25" customHeight="1" x14ac:dyDescent="0.3">
      <c r="A44" s="97"/>
      <c r="B44" s="92"/>
      <c r="C44" s="85"/>
      <c r="D44" s="86"/>
      <c r="E44" s="87"/>
      <c r="F44" s="85"/>
      <c r="G44" s="85"/>
      <c r="H44" s="85"/>
      <c r="I44" s="93"/>
      <c r="J44" s="45"/>
      <c r="K44" s="3"/>
      <c r="L44" s="3"/>
      <c r="M44" s="3"/>
      <c r="N44" s="3"/>
      <c r="O44" s="4" t="s">
        <v>34</v>
      </c>
      <c r="P44" s="2"/>
      <c r="Q44" s="2"/>
      <c r="R44" s="94" t="b">
        <v>0</v>
      </c>
      <c r="S44" s="94" t="b">
        <v>0</v>
      </c>
      <c r="T44" s="94" t="b">
        <v>0</v>
      </c>
      <c r="U44" s="94" t="b">
        <v>0</v>
      </c>
      <c r="V44" s="94" t="b">
        <v>1</v>
      </c>
    </row>
    <row r="45" spans="1:23" s="6" customFormat="1" ht="147.75" customHeight="1" x14ac:dyDescent="0.25">
      <c r="A45" s="125" t="s">
        <v>177</v>
      </c>
      <c r="B45" s="122" t="s">
        <v>9</v>
      </c>
      <c r="C45" s="66" t="s">
        <v>178</v>
      </c>
      <c r="D45" s="33" t="s">
        <v>179</v>
      </c>
      <c r="E45" s="49" t="s">
        <v>180</v>
      </c>
      <c r="F45" s="19">
        <v>10</v>
      </c>
      <c r="G45" s="19">
        <f t="shared" si="4"/>
        <v>1</v>
      </c>
      <c r="H45" s="19">
        <f t="shared" si="2"/>
        <v>1</v>
      </c>
      <c r="I45" s="36">
        <f t="shared" si="3"/>
        <v>10</v>
      </c>
      <c r="J45" s="160">
        <v>20</v>
      </c>
      <c r="K45" s="7"/>
      <c r="L45" s="7"/>
      <c r="M45" s="7"/>
      <c r="N45" s="7"/>
      <c r="O45" s="7"/>
      <c r="P45" s="7"/>
      <c r="Q45" s="7"/>
      <c r="R45" s="52" t="s">
        <v>181</v>
      </c>
      <c r="S45" s="52" t="s">
        <v>182</v>
      </c>
      <c r="T45" s="52" t="s">
        <v>183</v>
      </c>
      <c r="U45" s="52" t="s">
        <v>184</v>
      </c>
      <c r="V45" s="52" t="s">
        <v>185</v>
      </c>
      <c r="W45" s="11"/>
    </row>
    <row r="46" spans="1:23" s="6" customFormat="1" ht="16.5" customHeight="1" x14ac:dyDescent="0.25">
      <c r="A46" s="126"/>
      <c r="B46" s="123"/>
      <c r="C46" s="100"/>
      <c r="D46" s="101"/>
      <c r="E46" s="87"/>
      <c r="F46" s="95"/>
      <c r="G46" s="95"/>
      <c r="H46" s="95"/>
      <c r="I46" s="96"/>
      <c r="J46" s="160"/>
      <c r="K46" s="7"/>
      <c r="L46" s="7"/>
      <c r="M46" s="7"/>
      <c r="N46" s="7"/>
      <c r="O46" s="7"/>
      <c r="P46" s="7"/>
      <c r="Q46" s="7"/>
      <c r="R46" s="84" t="b">
        <v>0</v>
      </c>
      <c r="S46" s="84" t="b">
        <v>0</v>
      </c>
      <c r="T46" s="84" t="b">
        <v>0</v>
      </c>
      <c r="U46" s="84" t="b">
        <v>0</v>
      </c>
      <c r="V46" s="84" t="b">
        <v>1</v>
      </c>
    </row>
    <row r="47" spans="1:23" ht="181.5" customHeight="1" x14ac:dyDescent="0.25">
      <c r="A47" s="127"/>
      <c r="B47" s="124"/>
      <c r="C47" s="67" t="s">
        <v>186</v>
      </c>
      <c r="D47" s="34" t="s">
        <v>187</v>
      </c>
      <c r="E47" s="60" t="s">
        <v>188</v>
      </c>
      <c r="F47" s="22">
        <v>10</v>
      </c>
      <c r="G47" s="22">
        <f>IF(R48=TRUE,0.6,IF(S48=TRUE,0.7,IF(T48=TRUE,0.8,IF(U48=TRUE,0.9,IF(V48=TRUE,1)))))</f>
        <v>1</v>
      </c>
      <c r="H47" s="22">
        <f t="shared" si="2"/>
        <v>1</v>
      </c>
      <c r="I47" s="43">
        <f t="shared" ref="I47" si="5">H47*F47</f>
        <v>10</v>
      </c>
      <c r="J47" s="133"/>
      <c r="K47" s="68"/>
      <c r="L47" s="68"/>
      <c r="M47" s="68"/>
      <c r="N47" s="68"/>
      <c r="O47" s="68"/>
      <c r="P47" s="68"/>
      <c r="Q47" s="68"/>
      <c r="R47" s="52" t="s">
        <v>189</v>
      </c>
      <c r="S47" s="52" t="s">
        <v>190</v>
      </c>
      <c r="T47" s="52" t="s">
        <v>191</v>
      </c>
      <c r="U47" s="52" t="s">
        <v>192</v>
      </c>
      <c r="V47" s="52" t="s">
        <v>193</v>
      </c>
    </row>
    <row r="48" spans="1:23" ht="17.25" customHeight="1" x14ac:dyDescent="0.25">
      <c r="A48" s="102"/>
      <c r="B48" s="103"/>
      <c r="C48" s="104"/>
      <c r="D48" s="105"/>
      <c r="E48" s="89"/>
      <c r="F48" s="106"/>
      <c r="G48" s="106"/>
      <c r="H48" s="106"/>
      <c r="I48" s="70"/>
      <c r="J48" s="36"/>
      <c r="K48" s="2"/>
      <c r="L48" s="2"/>
      <c r="M48" s="2"/>
      <c r="N48" s="2"/>
      <c r="O48" s="2"/>
      <c r="P48" s="2"/>
      <c r="Q48" s="2"/>
      <c r="R48" s="107" t="b">
        <v>0</v>
      </c>
      <c r="S48" s="108" t="b">
        <v>0</v>
      </c>
      <c r="T48" s="108" t="b">
        <v>0</v>
      </c>
      <c r="U48" s="107" t="b">
        <v>0</v>
      </c>
      <c r="V48" s="108" t="b">
        <v>1</v>
      </c>
    </row>
    <row r="49" spans="6:17" ht="26.25" x14ac:dyDescent="0.4">
      <c r="F49" s="110" t="s">
        <v>194</v>
      </c>
      <c r="G49" s="111"/>
      <c r="H49" s="112" t="s">
        <v>195</v>
      </c>
      <c r="I49" s="109">
        <f>SUM(I5:I47)</f>
        <v>100</v>
      </c>
      <c r="J49" s="47">
        <f>SUM(J5:J47)</f>
        <v>100</v>
      </c>
      <c r="Q49" s="10"/>
    </row>
  </sheetData>
  <mergeCells count="55">
    <mergeCell ref="J45:J47"/>
    <mergeCell ref="T36:T39"/>
    <mergeCell ref="U36:U39"/>
    <mergeCell ref="A36:A43"/>
    <mergeCell ref="B36:B43"/>
    <mergeCell ref="R36:R39"/>
    <mergeCell ref="S36:S39"/>
    <mergeCell ref="E41:E43"/>
    <mergeCell ref="G36:G39"/>
    <mergeCell ref="I41:I43"/>
    <mergeCell ref="H41:H43"/>
    <mergeCell ref="G41:G43"/>
    <mergeCell ref="V36:V39"/>
    <mergeCell ref="C41:C43"/>
    <mergeCell ref="D41:D43"/>
    <mergeCell ref="F41:F43"/>
    <mergeCell ref="R41:R43"/>
    <mergeCell ref="S41:S43"/>
    <mergeCell ref="T41:T43"/>
    <mergeCell ref="U41:U43"/>
    <mergeCell ref="V41:V43"/>
    <mergeCell ref="E36:E39"/>
    <mergeCell ref="C36:C39"/>
    <mergeCell ref="D36:D39"/>
    <mergeCell ref="F36:F39"/>
    <mergeCell ref="J36:J43"/>
    <mergeCell ref="I36:I39"/>
    <mergeCell ref="H36:H39"/>
    <mergeCell ref="C3:D4"/>
    <mergeCell ref="E3:E4"/>
    <mergeCell ref="V3:V4"/>
    <mergeCell ref="F3:F4"/>
    <mergeCell ref="J3:J4"/>
    <mergeCell ref="K3:O3"/>
    <mergeCell ref="P3:P4"/>
    <mergeCell ref="Q3:Q4"/>
    <mergeCell ref="R3:U4"/>
    <mergeCell ref="G3:G4"/>
    <mergeCell ref="I3:I4"/>
    <mergeCell ref="H3:H4"/>
    <mergeCell ref="J8:J18"/>
    <mergeCell ref="R5:U5"/>
    <mergeCell ref="A28:A34"/>
    <mergeCell ref="B28:B34"/>
    <mergeCell ref="A20:A26"/>
    <mergeCell ref="B20:B26"/>
    <mergeCell ref="J20:J26"/>
    <mergeCell ref="J27:J34"/>
    <mergeCell ref="A1:B1"/>
    <mergeCell ref="B45:B47"/>
    <mergeCell ref="A45:A47"/>
    <mergeCell ref="A8:A18"/>
    <mergeCell ref="B8:B18"/>
    <mergeCell ref="A3:A4"/>
    <mergeCell ref="B3:B4"/>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CC2650D6C834428D42345D0558352B" ma:contentTypeVersion="13" ma:contentTypeDescription="Create a new document." ma:contentTypeScope="" ma:versionID="a0338e6561ab9b490965fe1769f0ccd5">
  <xsd:schema xmlns:xsd="http://www.w3.org/2001/XMLSchema" xmlns:xs="http://www.w3.org/2001/XMLSchema" xmlns:p="http://schemas.microsoft.com/office/2006/metadata/properties" xmlns:ns2="8061dae8-4f26-4c36-9ce1-5a57933e570f" xmlns:ns3="22e445c3-471d-4f89-95ed-2738de5c2579" targetNamespace="http://schemas.microsoft.com/office/2006/metadata/properties" ma:root="true" ma:fieldsID="bdb61f4348cf5ed6235d256911032808" ns2:_="" ns3:_="">
    <xsd:import namespace="8061dae8-4f26-4c36-9ce1-5a57933e570f"/>
    <xsd:import namespace="22e445c3-471d-4f89-95ed-2738de5c25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61dae8-4f26-4c36-9ce1-5a57933e5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20aa50f-c4e7-4ddd-8e42-769d144bd34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e445c3-471d-4f89-95ed-2738de5c25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191cf4-650c-4060-83b7-dc5e369f1ebb}" ma:internalName="TaxCatchAll" ma:showField="CatchAllData" ma:web="22e445c3-471d-4f89-95ed-2738de5c25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61dae8-4f26-4c36-9ce1-5a57933e570f">
      <Terms xmlns="http://schemas.microsoft.com/office/infopath/2007/PartnerControls"/>
    </lcf76f155ced4ddcb4097134ff3c332f>
    <TaxCatchAll xmlns="22e445c3-471d-4f89-95ed-2738de5c2579" xsi:nil="true"/>
  </documentManagement>
</p:properties>
</file>

<file path=customXml/itemProps1.xml><?xml version="1.0" encoding="utf-8"?>
<ds:datastoreItem xmlns:ds="http://schemas.openxmlformats.org/officeDocument/2006/customXml" ds:itemID="{0384CE39-C2C0-42C9-B13F-F0F637BA7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61dae8-4f26-4c36-9ce1-5a57933e570f"/>
    <ds:schemaRef ds:uri="22e445c3-471d-4f89-95ed-2738de5c25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4AFAA-E8E7-4FCC-8B42-BF30FE3535E2}">
  <ds:schemaRefs>
    <ds:schemaRef ds:uri="http://schemas.microsoft.com/sharepoint/v3/contenttype/forms"/>
  </ds:schemaRefs>
</ds:datastoreItem>
</file>

<file path=customXml/itemProps3.xml><?xml version="1.0" encoding="utf-8"?>
<ds:datastoreItem xmlns:ds="http://schemas.openxmlformats.org/officeDocument/2006/customXml" ds:itemID="{53F39C2D-A723-444E-8688-4BE5D33EC7D9}">
  <ds:schemaRefs>
    <ds:schemaRef ds:uri="http://schemas.microsoft.com/office/2006/metadata/properties"/>
    <ds:schemaRef ds:uri="http://schemas.microsoft.com/office/infopath/2007/PartnerControls"/>
    <ds:schemaRef ds:uri="8061dae8-4f26-4c36-9ce1-5a57933e570f"/>
    <ds:schemaRef ds:uri="22e445c3-471d-4f89-95ed-2738de5c2579"/>
  </ds:schemaRefs>
</ds:datastoreItem>
</file>

<file path=docMetadata/LabelInfo.xml><?xml version="1.0" encoding="utf-8"?>
<clbl:labelList xmlns:clbl="http://schemas.microsoft.com/office/2020/mipLabelMetadata">
  <clbl:label id="{52bfd7d1-0897-4a94-8992-21a0090b032c}" enabled="0" method="" siteId="{52bfd7d1-0897-4a94-8992-21a0090b032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INDIKATOR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Rino Haruno</dc:creator>
  <cp:keywords/>
  <dc:description/>
  <cp:lastModifiedBy>Vexl Project</cp:lastModifiedBy>
  <cp:revision/>
  <dcterms:created xsi:type="dcterms:W3CDTF">2024-01-15T06:31:01Z</dcterms:created>
  <dcterms:modified xsi:type="dcterms:W3CDTF">2025-06-12T03:33:00Z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0x01010038CC2650D6C834428D42345D0558352B</vt:lpwstr>
  </property>
</Properties>
</file>